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Thanh ly " sheetId="1" r:id="rId1"/>
    <sheet name="Tieu huy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G6" i="2" l="1"/>
  <c r="G9" i="2"/>
  <c r="H10" i="2"/>
  <c r="G10" i="2"/>
  <c r="F10" i="2"/>
  <c r="H8" i="2"/>
  <c r="G8" i="2"/>
  <c r="F8" i="2"/>
  <c r="H7" i="2"/>
  <c r="G7" i="2"/>
  <c r="F7" i="2"/>
  <c r="H6" i="2" l="1"/>
  <c r="G13" i="2"/>
  <c r="H9" i="2"/>
  <c r="F26" i="1"/>
  <c r="H13" i="2" l="1"/>
  <c r="H74" i="1"/>
  <c r="H75" i="1"/>
  <c r="H76" i="1"/>
  <c r="H77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3" i="1"/>
  <c r="H34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109" i="1" l="1"/>
  <c r="G109" i="1"/>
  <c r="F109" i="1"/>
  <c r="H108" i="1"/>
  <c r="G108" i="1"/>
  <c r="F108" i="1"/>
  <c r="H107" i="1"/>
  <c r="G107" i="1"/>
  <c r="F107" i="1"/>
  <c r="H106" i="1"/>
  <c r="G106" i="1"/>
  <c r="F106" i="1"/>
  <c r="H105" i="1"/>
  <c r="G105" i="1"/>
  <c r="F105" i="1"/>
  <c r="H104" i="1"/>
  <c r="G104" i="1"/>
  <c r="F104" i="1"/>
  <c r="H103" i="1"/>
  <c r="G103" i="1"/>
  <c r="F103" i="1"/>
  <c r="H102" i="1"/>
  <c r="G102" i="1"/>
  <c r="F102" i="1"/>
  <c r="H101" i="1"/>
  <c r="G101" i="1"/>
  <c r="F101" i="1"/>
  <c r="H100" i="1"/>
  <c r="G100" i="1"/>
  <c r="F100" i="1"/>
  <c r="H99" i="1"/>
  <c r="G99" i="1"/>
  <c r="F99" i="1"/>
  <c r="H98" i="1"/>
  <c r="G98" i="1"/>
  <c r="F98" i="1"/>
  <c r="H97" i="1"/>
  <c r="G97" i="1"/>
  <c r="F97" i="1"/>
  <c r="H96" i="1"/>
  <c r="G96" i="1"/>
  <c r="F96" i="1"/>
  <c r="H95" i="1"/>
  <c r="G95" i="1"/>
  <c r="F95" i="1"/>
  <c r="H94" i="1"/>
  <c r="G94" i="1"/>
  <c r="F94" i="1"/>
  <c r="H93" i="1"/>
  <c r="G93" i="1"/>
  <c r="F93" i="1"/>
  <c r="H92" i="1"/>
  <c r="G92" i="1"/>
  <c r="F92" i="1"/>
  <c r="H91" i="1"/>
  <c r="G91" i="1"/>
  <c r="F91" i="1"/>
  <c r="H90" i="1"/>
  <c r="G90" i="1"/>
  <c r="F90" i="1"/>
  <c r="H89" i="1"/>
  <c r="G89" i="1"/>
  <c r="F89" i="1"/>
  <c r="H88" i="1"/>
  <c r="G88" i="1"/>
  <c r="F88" i="1"/>
  <c r="H87" i="1"/>
  <c r="G87" i="1"/>
  <c r="F87" i="1"/>
  <c r="H86" i="1"/>
  <c r="G86" i="1"/>
  <c r="F86" i="1"/>
  <c r="H84" i="1"/>
  <c r="G84" i="1"/>
  <c r="F84" i="1"/>
  <c r="H83" i="1"/>
  <c r="G83" i="1"/>
  <c r="F83" i="1"/>
  <c r="H82" i="1"/>
  <c r="G82" i="1"/>
  <c r="F82" i="1"/>
  <c r="H78" i="1"/>
  <c r="G78" i="1"/>
  <c r="F78" i="1"/>
  <c r="G55" i="1"/>
  <c r="F55" i="1"/>
  <c r="G54" i="1"/>
  <c r="F54" i="1"/>
  <c r="G53" i="1"/>
  <c r="F53" i="1"/>
  <c r="G42" i="1"/>
  <c r="F42" i="1"/>
  <c r="G34" i="1"/>
  <c r="F34" i="1"/>
  <c r="G33" i="1"/>
  <c r="F33" i="1"/>
  <c r="G30" i="1"/>
  <c r="F30" i="1"/>
  <c r="G29" i="1"/>
  <c r="F29" i="1"/>
  <c r="G28" i="1"/>
  <c r="F28" i="1"/>
  <c r="G27" i="1"/>
  <c r="F2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H7" i="1"/>
  <c r="G7" i="1"/>
  <c r="F7" i="1"/>
  <c r="G81" i="1" l="1"/>
  <c r="G6" i="1"/>
  <c r="H81" i="1"/>
  <c r="H6" i="1"/>
  <c r="G110" i="1" l="1"/>
  <c r="H110" i="1"/>
</calcChain>
</file>

<file path=xl/sharedStrings.xml><?xml version="1.0" encoding="utf-8"?>
<sst xmlns="http://schemas.openxmlformats.org/spreadsheetml/2006/main" count="575" uniqueCount="226">
  <si>
    <t>NGÂN HÀNG TMCP ĐẠI CHÚNG VIỆT NAM</t>
  </si>
  <si>
    <t>VĂN PHÒNG PHÍA NAM</t>
  </si>
  <si>
    <t>STT</t>
  </si>
  <si>
    <t>Tên TS</t>
  </si>
  <si>
    <t>ĐV tính</t>
  </si>
  <si>
    <t>số lượng</t>
  </si>
  <si>
    <t>Mã TS</t>
  </si>
  <si>
    <t>Ngày đưa vào sử dụng</t>
  </si>
  <si>
    <t>Nguyên giá</t>
  </si>
  <si>
    <t>Giá trị 
còn lại</t>
  </si>
  <si>
    <t>Tình trạng TS</t>
  </si>
  <si>
    <t>Đề xuất</t>
  </si>
  <si>
    <t>Ghi chú</t>
  </si>
  <si>
    <t>TTB &amp; TS tin học</t>
  </si>
  <si>
    <t>Máy tính Optiplex 390DT Base</t>
  </si>
  <si>
    <t>B4201500020261</t>
  </si>
  <si>
    <t>Hư cổng VGA</t>
  </si>
  <si>
    <t xml:space="preserve">Thanh lý. </t>
  </si>
  <si>
    <t>Desktop HP OptiPlex 390DT</t>
  </si>
  <si>
    <t>Cháy CPU</t>
  </si>
  <si>
    <t>HCM-CPU Wireless SerenePC - Khối Nguồn vốn HO_40PNT</t>
  </si>
  <si>
    <t>cái</t>
  </si>
  <si>
    <t>B4201500019265</t>
  </si>
  <si>
    <t>cấu hình yếu</t>
  </si>
  <si>
    <t>CPU SingPC</t>
  </si>
  <si>
    <t>B4201500015925</t>
  </si>
  <si>
    <t>HCM-CPU Smart PC Dua core E5700-HO</t>
  </si>
  <si>
    <t>B4201500017212</t>
  </si>
  <si>
    <t>HCM-CPU Intel Core i3-3210</t>
  </si>
  <si>
    <t>B4201500017405</t>
  </si>
  <si>
    <t>Hỏng ổ cứng</t>
  </si>
  <si>
    <t>CPU CN1.8GHZ - A.Vượng</t>
  </si>
  <si>
    <t>B4201500017102</t>
  </si>
  <si>
    <t>HCM-CPU Intel Core i3 2120 thương hiệu CMS Scorpion(S722)_40 PNT</t>
  </si>
  <si>
    <t>B4201500017299</t>
  </si>
  <si>
    <t>PC Wireless CN1.8E12 - Truong phong tai Cong Ly</t>
  </si>
  <si>
    <t>B4201500017304</t>
  </si>
  <si>
    <t xml:space="preserve">CPU </t>
  </si>
  <si>
    <t>B4201500017410</t>
  </si>
  <si>
    <t>HCM-Màn hình vi tính AOC E950SWn LED 18,5inch</t>
  </si>
  <si>
    <t>B4201500016671</t>
  </si>
  <si>
    <t>Ko sử dụng</t>
  </si>
  <si>
    <t>HCM-Màn hình vi tính AOC LCD 18.5"</t>
  </si>
  <si>
    <t>B4201500017245</t>
  </si>
  <si>
    <t>HCM-Màn hình vi tính LCD AOC 18.5'</t>
  </si>
  <si>
    <t>B4201500017264</t>
  </si>
  <si>
    <t>B4201500016679</t>
  </si>
  <si>
    <t>HCM-Monitor 16"+ keyboard + Mouse</t>
  </si>
  <si>
    <t>Cấu hình yếu</t>
  </si>
  <si>
    <t>LCD AOC 16"</t>
  </si>
  <si>
    <t>Monitor LCD 15"</t>
  </si>
  <si>
    <t>B4201500015850</t>
  </si>
  <si>
    <t>LCD AOC 16" - GĐ CNTT</t>
  </si>
  <si>
    <t>B4201500017844</t>
  </si>
  <si>
    <t>Màn hình vi tính 16inch</t>
  </si>
  <si>
    <t>Hà Nội-Laptop Dell Vostro 3360_Ban KTNB_Đoàn Ngọc Lưu</t>
  </si>
  <si>
    <t>B4201500016959</t>
  </si>
  <si>
    <t>Máy cũ, cấu hình yếu, chạy chậm</t>
  </si>
  <si>
    <t>Lincense Microsoft</t>
  </si>
  <si>
    <t>A8201500000012</t>
  </si>
  <si>
    <t xml:space="preserve"> Hết hạn sử dụng bỏ ra PM Quản lý Tài sản. CNTT HN đã xác nhận</t>
  </si>
  <si>
    <t>Tiêu hủy</t>
  </si>
  <si>
    <t>MDaemon Pro 500 User-Security Pro 50 User-License Volume 10 User</t>
  </si>
  <si>
    <t>A8201500000103</t>
  </si>
  <si>
    <t>HCM-UPS Santank 500VA-HO</t>
  </si>
  <si>
    <t>B4201500018976</t>
  </si>
  <si>
    <t>Hỏng</t>
  </si>
  <si>
    <t>HCM-UPS Santak 500VA</t>
  </si>
  <si>
    <t>B4201500019070</t>
  </si>
  <si>
    <t>HCM - UPS 500VA - P. Huy động vốn (Nhận tháng 11/2009)</t>
  </si>
  <si>
    <t>B4201500019178</t>
  </si>
  <si>
    <t>HCM-Điện thoại bàn KX-TS500_40 PNT</t>
  </si>
  <si>
    <t>B4201500017603</t>
  </si>
  <si>
    <t xml:space="preserve">1 máy scan HP </t>
  </si>
  <si>
    <t>Điện  thoại IP phone</t>
  </si>
  <si>
    <t>II</t>
  </si>
  <si>
    <t>TTB &amp; TS Văn phòng</t>
  </si>
  <si>
    <t>HCM-Màn hình treo tường WALL</t>
  </si>
  <si>
    <t>B4201500016494</t>
  </si>
  <si>
    <t>Hỏng do quá trình sửa phòng đào tạo tại 82 ĐBL</t>
  </si>
  <si>
    <t>HCM-Tivi LED Samsung 32EH4003-Nhà công vụ tại PGD Tân Định</t>
  </si>
  <si>
    <t>B4201500018693</t>
  </si>
  <si>
    <t>Hư bóng đèn màn hình</t>
  </si>
  <si>
    <t>HCM-Máy đóng gáy xoắn Supu CB200w_P. Kế toán</t>
  </si>
  <si>
    <t>B4201500017743</t>
  </si>
  <si>
    <t>HCM-Máy hủy giấy Ziba HC 26</t>
  </si>
  <si>
    <t>B4201500017828</t>
  </si>
  <si>
    <t>1 máy khoan chứng từ DS98</t>
  </si>
  <si>
    <t>HCM-Máy tắm nước nóng Ariston 4522EP-White_Nhà công vụ PGD Tân Bình</t>
  </si>
  <si>
    <t>B4201500017060</t>
  </si>
  <si>
    <t>HCM_Lò vi sóng Sharp R-219VN(S)-22L_Tầng 6_40PNT</t>
  </si>
  <si>
    <t>B4201500019183</t>
  </si>
  <si>
    <t>HCM-Lò viba Sharp</t>
  </si>
  <si>
    <t>B4201500016403</t>
  </si>
  <si>
    <t>HCM-Ghế xoay trưởng phòng,lưng cao,màu đen_Tầng 6_Phòng ứng dụng</t>
  </si>
  <si>
    <t>B4201500016446</t>
  </si>
  <si>
    <t>Rách da, hư tay vịn</t>
  </si>
  <si>
    <t>HCM-Ghế xoay trưởng phòng,lưng cao,màu đen_Tầng 6_Phòng hệ thống_40 PNT</t>
  </si>
  <si>
    <t>B4201500016544</t>
  </si>
  <si>
    <t xml:space="preserve">Rách da, sờn lớp da, </t>
  </si>
  <si>
    <t>HCM - Ghế xoay lưng cao phòng thư ký - tầng 12 - 40PNT</t>
  </si>
  <si>
    <t>B4201500016658</t>
  </si>
  <si>
    <t>gãy chân ghế</t>
  </si>
  <si>
    <t>HCM - Ghế xoay lưng cao phòng GĐ khối/trưởng ban - tầng 8 - 40 PNT</t>
  </si>
  <si>
    <t>B4201500016743</t>
  </si>
  <si>
    <t>hư tay vịn, sờn da</t>
  </si>
  <si>
    <t>HCM - Bàn thư ký 700x1400x750 + hộc di động - tầng 12 - 40PNT</t>
  </si>
  <si>
    <t>B4201500016624</t>
  </si>
  <si>
    <t xml:space="preserve">Gãy chân bàn </t>
  </si>
  <si>
    <t>HCM - Ghế xoay trưởng phòng - P.Nhân sự - tầng 8 -40PNT</t>
  </si>
  <si>
    <t>B4201500016840</t>
  </si>
  <si>
    <t>HCM - Ghế xoay trưởng phòng lưng cao - P.KTTC - tầng 8 -40PNT</t>
  </si>
  <si>
    <t>B4201500016941</t>
  </si>
  <si>
    <t>rách da, gãy chân ghế</t>
  </si>
  <si>
    <t>HCM-Ghế xoay phó phòng,lưng trung,màu đen_Tầng 7_Phòng phát triển sản phẩm_40 PNT</t>
  </si>
  <si>
    <t>B4201500016956</t>
  </si>
  <si>
    <t>gãy tay vịn, rách da</t>
  </si>
  <si>
    <t>HCM-Ghế xoay trưởng phòng, lưng cao, màu đen_Tầng 7_Phòng phát triển kinh doanh_40 PNT</t>
  </si>
  <si>
    <t>B4201500017033</t>
  </si>
  <si>
    <t>sờn da, gãy phần dựa lưng</t>
  </si>
  <si>
    <t>HCM - Ghế xoay trưởng phòng lưng cao - P.Huy động vốn - tầng 8 -40PNT</t>
  </si>
  <si>
    <t>B4201500017137</t>
  </si>
  <si>
    <t>rách da, hư tay vịn</t>
  </si>
  <si>
    <t>Cộng Hòa - Ghế NV DP 505 - Công Lý lầu 5</t>
  </si>
  <si>
    <t>B4201500017819</t>
  </si>
  <si>
    <t>rách da, hư chân ghế</t>
  </si>
  <si>
    <t>B4201500017897</t>
  </si>
  <si>
    <t>rách da, hư chân ghế, dựa lưng</t>
  </si>
  <si>
    <t>B4201500017898</t>
  </si>
  <si>
    <t>B4201500017899</t>
  </si>
  <si>
    <t>B4201500017900</t>
  </si>
  <si>
    <t>Ghế NV DP 505 - Công Lý lầu 5</t>
  </si>
  <si>
    <t>B4201500017901</t>
  </si>
  <si>
    <t>Công Lý - Ghế NV DP 505 - Công Lý lầu 5</t>
  </si>
  <si>
    <t>B4201500017902</t>
  </si>
  <si>
    <t>B4201500017903</t>
  </si>
  <si>
    <t>B4201500017904</t>
  </si>
  <si>
    <t>B4201500017905</t>
  </si>
  <si>
    <t>B4201500017906</t>
  </si>
  <si>
    <t>Bàn làm việc văn thư (tủ di động, khay bàn phím)</t>
  </si>
  <si>
    <t>Làm lại Phòng cho thành viên Ban Kiểm soát ngồi từ phòng văn thư của CN HCM nên ko tái sử dụng được. Không còn nguyên hiện trạng</t>
  </si>
  <si>
    <t xml:space="preserve">Tiêu hủy. </t>
  </si>
  <si>
    <t>Quầy làm việc chuyên viên( văn thư)</t>
  </si>
  <si>
    <t>Tổng cộng I và II</t>
  </si>
  <si>
    <t>Người lập bảng</t>
  </si>
  <si>
    <t>Khối Công nghệ thông tin phía nam</t>
  </si>
  <si>
    <t>Văn phòng phía nam</t>
  </si>
  <si>
    <t>Nguyễn Thị Thúy</t>
  </si>
  <si>
    <t>Phạm Văn Hoàng</t>
  </si>
  <si>
    <t>Nguyễn Hoàng Giang</t>
  </si>
  <si>
    <t>Nguyễn Thị Ánh Nguyệt</t>
  </si>
  <si>
    <t xml:space="preserve">Máy tính xách tay Dell Eispiron N5010 </t>
  </si>
  <si>
    <t>Máy tính Dell Vostro AVN 1320 N</t>
  </si>
  <si>
    <t>Máy xách tay Dell 1320N</t>
  </si>
  <si>
    <t>HCM-Laptop Notebook Dell Inspiron 14coreIS480</t>
  </si>
  <si>
    <t>B4201500019850</t>
  </si>
  <si>
    <t>B4201500019558</t>
  </si>
  <si>
    <t>B4201500019849</t>
  </si>
  <si>
    <t>B4201500020327</t>
  </si>
  <si>
    <t>B4201500017939</t>
  </si>
  <si>
    <t>CPU SingPC CN1.8E12</t>
  </si>
  <si>
    <t>CPU SING PC P/N SA 1.50 R100</t>
  </si>
  <si>
    <t>HCM-CPU SingPC 160Gb_P.Đào tạo</t>
  </si>
  <si>
    <t>HCM-CPU Smart PC Dua core E5700-P.Kế toán (Võ Thị Lan Hương)-40 PNT</t>
  </si>
  <si>
    <t>B4201500016189</t>
  </si>
  <si>
    <t>B4201500017022</t>
  </si>
  <si>
    <t>B4201500017959</t>
  </si>
  <si>
    <t>B4201500017400</t>
  </si>
  <si>
    <t>B4201500017962</t>
  </si>
  <si>
    <t>B4201500017211</t>
  </si>
  <si>
    <t>B4201500017413</t>
  </si>
  <si>
    <t>B4201500018628</t>
  </si>
  <si>
    <t>B4201500017218</t>
  </si>
  <si>
    <t>B4201500017316</t>
  </si>
  <si>
    <t>Monitor 16'' LCD AOC</t>
  </si>
  <si>
    <t>HCM-Monitor 16" + Keyboard+ Mouse</t>
  </si>
  <si>
    <t>HCM HO-LCD 15"(nhận tháng 03/2009)</t>
  </si>
  <si>
    <t>B4201500016680</t>
  </si>
  <si>
    <t>B4201500016673</t>
  </si>
  <si>
    <t>B4201500016141</t>
  </si>
  <si>
    <t>B4201500016368</t>
  </si>
  <si>
    <t>B4201500016676</t>
  </si>
  <si>
    <t>B4201500016477</t>
  </si>
  <si>
    <t>không sử dụng</t>
  </si>
  <si>
    <t>UPS Santank 500VA</t>
  </si>
  <si>
    <t>HCM-UPS 500VA_Huỳnh Thị Ngọc Nhung_HCTD</t>
  </si>
  <si>
    <t>UPS Santak 500VA - Cong Ly - Lầu 1</t>
  </si>
  <si>
    <t>HCM - UPS 500VA - IT</t>
  </si>
  <si>
    <t>HCM - UPS 500VA - P.Kế toán (Nhận tháng 11/2009)</t>
  </si>
  <si>
    <t>Máy chủ cài IDS Sensor tại các chi nhánh</t>
  </si>
  <si>
    <t>HCM-Bộ ATS_P.Server</t>
  </si>
  <si>
    <t>B4201500017949</t>
  </si>
  <si>
    <t>B4201500018050</t>
  </si>
  <si>
    <t>B4201500017970</t>
  </si>
  <si>
    <t>B4201500018443</t>
  </si>
  <si>
    <t>B4201500018806</t>
  </si>
  <si>
    <t>B4201500019095</t>
  </si>
  <si>
    <t>B4201500018904</t>
  </si>
  <si>
    <t>B4201500018907</t>
  </si>
  <si>
    <t>B4201500018982</t>
  </si>
  <si>
    <t>B4201500017925</t>
  </si>
  <si>
    <t>B4201500017926</t>
  </si>
  <si>
    <t>B4201500017927</t>
  </si>
  <si>
    <t>B4201500017928</t>
  </si>
  <si>
    <t>B4201500017929</t>
  </si>
  <si>
    <t>B4201500018515</t>
  </si>
  <si>
    <t>HCM-Ổn áp ROBOT 3 pha 100KVA_Phòng Server_202 NTMK</t>
  </si>
  <si>
    <t>A4201500000273</t>
  </si>
  <si>
    <t>HCM-Máy in Brother 2240D_Tổng giám đốc_40 PNT</t>
  </si>
  <si>
    <t>HCM-Máy in</t>
  </si>
  <si>
    <t>HCM-Máy in đa năng Brother 7860W</t>
  </si>
  <si>
    <t>HCM - Máy in Cannon 3300 - P. CHTD HO(Nhận tháng 12/2009)</t>
  </si>
  <si>
    <t>B4201500017845</t>
  </si>
  <si>
    <t>B4201500016400</t>
  </si>
  <si>
    <t>B4201500017861</t>
  </si>
  <si>
    <t>B4201500017560</t>
  </si>
  <si>
    <t>Thiết bị đọc vân tay Digital personal</t>
  </si>
  <si>
    <t>B4201500004984</t>
  </si>
  <si>
    <t>B4201500004985</t>
  </si>
  <si>
    <t>B4201500004987</t>
  </si>
  <si>
    <t>B4201500004988</t>
  </si>
  <si>
    <t>B4201500004989</t>
  </si>
  <si>
    <t>B4201500004991</t>
  </si>
  <si>
    <t>B4201500004992</t>
  </si>
  <si>
    <t>PHỤ LỤC 01: DANH MỤC TTB&amp;TS ĐỀ XUẤT THANH LÝ NĂM 2017</t>
  </si>
  <si>
    <t>PHỤ LỤC 02: DANH MỤC TTB&amp;TS ĐỀ XUẤT TIÊU HỦY NĂM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</si>
</sst>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#,##0;[Red]#,##0"/>
    <numFmt numFmtId="166" formatCode="_-* #,##0\ _₫_-;\-* #,##0\ _₫_-;_-* &quot;-&quot;??\ _₫_-;_-@_-"/>
    <numFmt numFmtId="167" formatCode="[$-F400]h:mm:ss\ AM/PM"/>
    <numFmt numFmtId="168" formatCode="_-* #,##0.00\ _₫_-;\-* #,##0.00\ _₫_-;_-* &quot;-&quot;??\ _₫_-;_-@_-"/>
  </numFmts>
  <fonts count="2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sz val="10"/>
      <color rgb="FF003300"/>
      <name val="Times New Roman"/>
      <family val="1"/>
      <charset val="163"/>
      <scheme val="major"/>
    </font>
    <font>
      <sz val="10"/>
      <name val="Times New Roman"/>
      <family val="1"/>
      <charset val="163"/>
    </font>
    <font>
      <sz val="10"/>
      <color rgb="FF000000"/>
      <name val="Times New Roman"/>
      <family val="1"/>
      <charset val="163"/>
      <scheme val="major"/>
    </font>
    <font>
      <sz val="10"/>
      <color rgb="FF000000"/>
      <name val="Times New Roman"/>
      <family val="1"/>
    </font>
    <font>
      <sz val="11"/>
      <color indexed="8"/>
      <name val=".VnTimeH"/>
      <family val="2"/>
    </font>
    <font>
      <sz val="10"/>
      <name val="Times New Roman"/>
      <family val="1"/>
      <charset val="163"/>
      <scheme val="major"/>
    </font>
    <font>
      <sz val="10"/>
      <color rgb="FFFF0000"/>
      <name val="Times New Roman"/>
      <family val="1"/>
      <charset val="163"/>
      <scheme val="major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  <charset val="163"/>
    </font>
    <font>
      <sz val="10"/>
      <color indexed="8"/>
      <name val="Arial"/>
      <family val="2"/>
    </font>
    <font>
      <sz val="11"/>
      <color indexed="8"/>
      <name val="Arial"/>
      <family val="2"/>
      <scheme val="minor"/>
    </font>
    <font>
      <sz val="10"/>
      <color indexed="8"/>
      <name val="ARIAL"/>
      <family val="2"/>
      <charset val="1"/>
    </font>
    <font>
      <sz val="10"/>
      <color theme="1"/>
      <name val="Times New Roman"/>
      <family val="1"/>
      <charset val="163"/>
      <scheme val="major"/>
    </font>
    <font>
      <sz val="10"/>
      <color indexed="8"/>
      <name val="Times New Roman"/>
      <family val="1"/>
      <charset val="163"/>
      <scheme val="major"/>
    </font>
    <font>
      <sz val="10"/>
      <color rgb="FF003300"/>
      <name val="Times New Roman"/>
      <family val="1"/>
      <scheme val="major"/>
    </font>
    <font>
      <sz val="10"/>
      <color indexed="8"/>
      <name val="Times New Roman"/>
      <family val="1"/>
    </font>
    <font>
      <sz val="10"/>
      <color theme="1"/>
      <name val="Times New Roman"/>
      <family val="1"/>
      <scheme val="major"/>
    </font>
    <font>
      <sz val="10"/>
      <color rgb="FF000000"/>
      <name val="Times New Roman"/>
      <family val="1"/>
      <scheme val="major"/>
    </font>
    <font>
      <sz val="10"/>
      <name val="Times New Roman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1" fillId="0" borderId="0" applyFont="0" applyFill="0" applyBorder="0" applyAlignment="0" applyProtection="0"/>
    <xf numFmtId="0" fontId="5" fillId="0" borderId="0"/>
    <xf numFmtId="43" fontId="17" fillId="0" borderId="0" applyFont="0" applyFill="0" applyBorder="0" applyAlignment="0" applyProtection="0">
      <alignment vertical="top"/>
    </xf>
    <xf numFmtId="0" fontId="18" fillId="0" borderId="0"/>
    <xf numFmtId="0" fontId="18" fillId="0" borderId="0"/>
    <xf numFmtId="0" fontId="18" fillId="0" borderId="0"/>
    <xf numFmtId="0" fontId="19" fillId="0" borderId="0">
      <alignment vertical="top"/>
    </xf>
    <xf numFmtId="0" fontId="1" fillId="0" borderId="0"/>
    <xf numFmtId="0" fontId="17" fillId="0" borderId="0">
      <alignment vertical="top"/>
    </xf>
    <xf numFmtId="168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165" fontId="4" fillId="2" borderId="0" xfId="0" applyNumberFormat="1" applyFont="1" applyFill="1"/>
    <xf numFmtId="0" fontId="3" fillId="3" borderId="1" xfId="0" applyFont="1" applyFill="1" applyBorder="1" applyAlignment="1">
      <alignment horizontal="left" vertical="center" wrapText="1"/>
    </xf>
    <xf numFmtId="164" fontId="3" fillId="3" borderId="1" xfId="1" applyNumberFormat="1" applyFont="1" applyFill="1" applyBorder="1" applyAlignment="1">
      <alignment horizontal="left" vertical="center" wrapText="1"/>
    </xf>
    <xf numFmtId="0" fontId="2" fillId="3" borderId="1" xfId="0" applyFont="1" applyFill="1" applyBorder="1"/>
    <xf numFmtId="0" fontId="6" fillId="2" borderId="1" xfId="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/>
    </xf>
    <xf numFmtId="164" fontId="7" fillId="2" borderId="1" xfId="1" applyNumberFormat="1" applyFont="1" applyFill="1" applyBorder="1" applyAlignment="1">
      <alignment vertical="center" wrapText="1"/>
    </xf>
    <xf numFmtId="3" fontId="9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>
      <alignment wrapText="1"/>
    </xf>
    <xf numFmtId="0" fontId="7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164" fontId="2" fillId="2" borderId="1" xfId="3" applyNumberFormat="1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>
      <alignment horizontal="justify" vertical="center" wrapText="1"/>
    </xf>
    <xf numFmtId="164" fontId="2" fillId="2" borderId="1" xfId="3" applyNumberFormat="1" applyFont="1" applyFill="1" applyBorder="1" applyAlignment="1" applyProtection="1">
      <alignment vertical="center" wrapText="1"/>
      <protection locked="0"/>
    </xf>
    <xf numFmtId="164" fontId="10" fillId="2" borderId="1" xfId="1" applyNumberFormat="1" applyFont="1" applyFill="1" applyBorder="1" applyAlignment="1">
      <alignment vertical="center" wrapText="1"/>
    </xf>
    <xf numFmtId="164" fontId="2" fillId="2" borderId="1" xfId="1" applyNumberFormat="1" applyFont="1" applyFill="1" applyBorder="1" applyAlignment="1" applyProtection="1">
      <alignment vertical="center"/>
      <protection locked="0"/>
    </xf>
    <xf numFmtId="164" fontId="2" fillId="0" borderId="1" xfId="1" applyNumberFormat="1" applyFont="1" applyBorder="1" applyAlignment="1" applyProtection="1">
      <alignment vertical="center"/>
      <protection locked="0"/>
    </xf>
    <xf numFmtId="0" fontId="12" fillId="2" borderId="1" xfId="2" applyFont="1" applyFill="1" applyBorder="1"/>
    <xf numFmtId="0" fontId="2" fillId="2" borderId="1" xfId="0" applyNumberFormat="1" applyFont="1" applyFill="1" applyBorder="1" applyAlignment="1" applyProtection="1">
      <alignment vertical="center" wrapText="1"/>
    </xf>
    <xf numFmtId="0" fontId="12" fillId="2" borderId="1" xfId="0" applyFont="1" applyFill="1" applyBorder="1"/>
    <xf numFmtId="0" fontId="12" fillId="2" borderId="1" xfId="2" applyFont="1" applyFill="1" applyBorder="1" applyAlignment="1">
      <alignment horizontal="left" wrapText="1"/>
    </xf>
    <xf numFmtId="0" fontId="0" fillId="0" borderId="1" xfId="0" applyBorder="1"/>
    <xf numFmtId="0" fontId="6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vertical="center"/>
      <protection locked="0"/>
    </xf>
    <xf numFmtId="0" fontId="6" fillId="0" borderId="0" xfId="0" applyFont="1" applyFill="1" applyAlignment="1">
      <alignment wrapText="1"/>
    </xf>
    <xf numFmtId="0" fontId="13" fillId="4" borderId="1" xfId="0" applyFont="1" applyFill="1" applyBorder="1" applyAlignment="1">
      <alignment horizontal="left" vertical="center" wrapText="1"/>
    </xf>
    <xf numFmtId="0" fontId="2" fillId="2" borderId="1" xfId="4" applyFont="1" applyFill="1" applyBorder="1" applyAlignment="1">
      <alignment horizontal="left" vertical="center" wrapText="1"/>
    </xf>
    <xf numFmtId="164" fontId="4" fillId="0" borderId="1" xfId="1" applyNumberFormat="1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6" fillId="2" borderId="0" xfId="0" applyFont="1" applyFill="1"/>
    <xf numFmtId="0" fontId="3" fillId="0" borderId="0" xfId="0" applyFont="1" applyBorder="1" applyAlignment="1">
      <alignment horizontal="center" vertical="center" wrapText="1"/>
    </xf>
    <xf numFmtId="164" fontId="4" fillId="0" borderId="0" xfId="1" applyNumberFormat="1" applyFont="1" applyBorder="1"/>
    <xf numFmtId="0" fontId="3" fillId="0" borderId="0" xfId="0" applyFont="1" applyBorder="1" applyAlignment="1">
      <alignment vertical="center" wrapText="1"/>
    </xf>
    <xf numFmtId="0" fontId="3" fillId="0" borderId="0" xfId="0" applyFont="1" applyBorder="1"/>
    <xf numFmtId="0" fontId="14" fillId="0" borderId="0" xfId="0" applyFont="1" applyBorder="1" applyAlignment="1">
      <alignment vertical="top"/>
    </xf>
    <xf numFmtId="164" fontId="14" fillId="0" borderId="0" xfId="1" applyNumberFormat="1" applyFont="1" applyBorder="1" applyAlignment="1">
      <alignment vertical="top"/>
    </xf>
    <xf numFmtId="0" fontId="15" fillId="0" borderId="0" xfId="0" applyFont="1"/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right" vertical="center"/>
    </xf>
    <xf numFmtId="164" fontId="16" fillId="2" borderId="0" xfId="1" applyNumberFormat="1" applyFont="1" applyFill="1"/>
    <xf numFmtId="0" fontId="16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164" fontId="6" fillId="2" borderId="0" xfId="1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 wrapText="1"/>
    </xf>
    <xf numFmtId="166" fontId="12" fillId="2" borderId="1" xfId="1" applyNumberFormat="1" applyFont="1" applyFill="1" applyBorder="1" applyAlignment="1" applyProtection="1">
      <alignment vertical="center"/>
      <protection locked="0"/>
    </xf>
    <xf numFmtId="166" fontId="20" fillId="2" borderId="1" xfId="1" applyNumberFormat="1" applyFont="1" applyFill="1" applyBorder="1"/>
    <xf numFmtId="166" fontId="12" fillId="2" borderId="1" xfId="1" applyNumberFormat="1" applyFont="1" applyFill="1" applyBorder="1"/>
    <xf numFmtId="166" fontId="12" fillId="2" borderId="1" xfId="1" applyNumberFormat="1" applyFont="1" applyFill="1" applyBorder="1" applyAlignment="1" applyProtection="1">
      <alignment vertical="center" wrapText="1"/>
      <protection locked="0"/>
    </xf>
    <xf numFmtId="166" fontId="9" fillId="2" borderId="1" xfId="1" applyNumberFormat="1" applyFont="1" applyFill="1" applyBorder="1" applyAlignment="1">
      <alignment vertical="center" wrapText="1"/>
    </xf>
    <xf numFmtId="166" fontId="21" fillId="2" borderId="1" xfId="1" applyNumberFormat="1" applyFont="1" applyFill="1" applyBorder="1" applyAlignment="1">
      <alignment horizontal="center"/>
    </xf>
    <xf numFmtId="166" fontId="9" fillId="2" borderId="1" xfId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164" fontId="7" fillId="2" borderId="1" xfId="1" applyNumberFormat="1" applyFont="1" applyFill="1" applyBorder="1" applyAlignment="1">
      <alignment horizontal="left" vertical="center" wrapText="1"/>
    </xf>
    <xf numFmtId="14" fontId="7" fillId="2" borderId="1" xfId="1" applyNumberFormat="1" applyFont="1" applyFill="1" applyBorder="1" applyAlignment="1">
      <alignment horizontal="left" vertical="center" wrapText="1"/>
    </xf>
    <xf numFmtId="167" fontId="7" fillId="2" borderId="1" xfId="1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top"/>
    </xf>
    <xf numFmtId="0" fontId="2" fillId="0" borderId="1" xfId="6" applyFont="1" applyBorder="1" applyAlignment="1" applyProtection="1">
      <alignment horizontal="left" vertical="center" wrapText="1"/>
      <protection locked="0"/>
    </xf>
    <xf numFmtId="0" fontId="2" fillId="0" borderId="1" xfId="6" applyFont="1" applyBorder="1" applyAlignment="1" applyProtection="1">
      <alignment vertical="center"/>
      <protection locked="0"/>
    </xf>
    <xf numFmtId="14" fontId="22" fillId="2" borderId="1" xfId="1" applyNumberFormat="1" applyFont="1" applyFill="1" applyBorder="1" applyAlignment="1">
      <alignment horizontal="left" vertical="center" wrapText="1"/>
    </xf>
    <xf numFmtId="166" fontId="23" fillId="0" borderId="1" xfId="12" applyNumberFormat="1" applyFont="1" applyBorder="1" applyAlignment="1">
      <alignment horizontal="center"/>
    </xf>
    <xf numFmtId="166" fontId="24" fillId="2" borderId="1" xfId="1" applyNumberFormat="1" applyFont="1" applyFill="1" applyBorder="1"/>
    <xf numFmtId="3" fontId="25" fillId="2" borderId="1" xfId="0" applyNumberFormat="1" applyFont="1" applyFill="1" applyBorder="1" applyAlignment="1">
      <alignment horizontal="left" vertical="center" wrapText="1"/>
    </xf>
    <xf numFmtId="0" fontId="26" fillId="2" borderId="1" xfId="2" applyFont="1" applyFill="1" applyBorder="1"/>
    <xf numFmtId="0" fontId="2" fillId="2" borderId="1" xfId="0" applyFont="1" applyFill="1" applyBorder="1" applyAlignment="1" applyProtection="1">
      <alignment vertical="center"/>
      <protection locked="0"/>
    </xf>
    <xf numFmtId="0" fontId="16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</cellXfs>
  <cellStyles count="13">
    <cellStyle name="Comma" xfId="1" builtinId="3"/>
    <cellStyle name="Comma 2" xfId="3"/>
    <cellStyle name="Comma 2 3" xfId="5"/>
    <cellStyle name="Comma 6 2" xfId="12"/>
    <cellStyle name="Normal" xfId="0" builtinId="0"/>
    <cellStyle name="Normal 124" xfId="4"/>
    <cellStyle name="Normal 13" xfId="6"/>
    <cellStyle name="Normal 16" xfId="7"/>
    <cellStyle name="Normal 18" xfId="8"/>
    <cellStyle name="Normal 2" xfId="9"/>
    <cellStyle name="Normal 2 2 2 3" xfId="2"/>
    <cellStyle name="Normal 3" xfId="10"/>
    <cellStyle name="Normal 5" xfId="11"/>
  </cellStyles>
  <dxfs count="10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nh%20sach%20de%20xuat%20thanh%20ly%20nam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anh ly "/>
      <sheetName val="Sheet1"/>
      <sheetName val="Danh sach TL,TH 3.2017"/>
      <sheetName val="KHo"/>
    </sheetNames>
    <sheetDataSet>
      <sheetData sheetId="0" refreshError="1"/>
      <sheetData sheetId="1" refreshError="1">
        <row r="3">
          <cell r="B3" t="str">
            <v>MA_TS</v>
          </cell>
          <cell r="C3" t="str">
            <v>TEN_TS</v>
          </cell>
          <cell r="D3" t="str">
            <v>TRI_GIA</v>
          </cell>
          <cell r="E3" t="str">
            <v>GIA_TRI_CON_LAI</v>
          </cell>
          <cell r="F3" t="str">
            <v>NGAY_DUA_VAO_SU_DUNG</v>
          </cell>
        </row>
        <row r="4">
          <cell r="B4" t="str">
            <v>B4201500016840</v>
          </cell>
          <cell r="C4" t="str">
            <v>HCM - Ghế xoay trưởng phòng - P.Nhân sự - tầng 8 -40PNT</v>
          </cell>
          <cell r="D4">
            <v>3300000</v>
          </cell>
          <cell r="E4">
            <v>0</v>
          </cell>
          <cell r="F4" t="str">
            <v>10-11-2011</v>
          </cell>
        </row>
        <row r="5">
          <cell r="B5" t="str">
            <v>B4201500017102</v>
          </cell>
          <cell r="C5" t="str">
            <v>CPU CN1.8GHZ - A.Vượng</v>
          </cell>
          <cell r="D5">
            <v>3150000</v>
          </cell>
          <cell r="E5">
            <v>0</v>
          </cell>
          <cell r="F5" t="str">
            <v>01-05-2011</v>
          </cell>
        </row>
        <row r="6">
          <cell r="B6" t="str">
            <v>B4201500017137</v>
          </cell>
          <cell r="C6" t="str">
            <v>HCM - Ghế xoay trưởng phòng lưng cao - P.Huy động vốn - tầng 8 -40PNT</v>
          </cell>
          <cell r="D6">
            <v>3300000</v>
          </cell>
          <cell r="E6">
            <v>0</v>
          </cell>
          <cell r="F6" t="str">
            <v>10-11-2011</v>
          </cell>
        </row>
        <row r="7">
          <cell r="B7" t="str">
            <v>B4201500019265</v>
          </cell>
          <cell r="C7" t="str">
            <v>HCM-CPU Wireless SerenePC - Khối Nguồn vốn HO_40PNT</v>
          </cell>
          <cell r="D7">
            <v>4950000</v>
          </cell>
          <cell r="E7">
            <v>0</v>
          </cell>
          <cell r="F7" t="str">
            <v>08-06-2011</v>
          </cell>
        </row>
        <row r="8">
          <cell r="B8" t="str">
            <v>B4201500015850</v>
          </cell>
          <cell r="C8" t="str">
            <v>Monitor LCD 15"</v>
          </cell>
          <cell r="D8">
            <v>2945000</v>
          </cell>
          <cell r="E8">
            <v>0</v>
          </cell>
          <cell r="F8" t="str">
            <v>10-08-2010</v>
          </cell>
        </row>
        <row r="9">
          <cell r="B9" t="str">
            <v>B4201500015925</v>
          </cell>
          <cell r="C9" t="str">
            <v>CPU SingPC</v>
          </cell>
          <cell r="D9">
            <v>2945000</v>
          </cell>
          <cell r="E9">
            <v>0</v>
          </cell>
          <cell r="F9" t="str">
            <v>10-08-2010</v>
          </cell>
        </row>
        <row r="10">
          <cell r="B10" t="str">
            <v>B4201500016446</v>
          </cell>
          <cell r="C10" t="str">
            <v>HCM-Ghế xoay trưởng phòng,lưng cao,màu đen_Tầng 6_Phòng ứng dụng</v>
          </cell>
          <cell r="D10">
            <v>3300000</v>
          </cell>
          <cell r="E10">
            <v>0</v>
          </cell>
          <cell r="F10" t="str">
            <v>10-11-2011</v>
          </cell>
        </row>
        <row r="11">
          <cell r="B11" t="str">
            <v>B4201500016494</v>
          </cell>
          <cell r="C11" t="str">
            <v>HCM-Màn hình treo tường WALL</v>
          </cell>
          <cell r="D11">
            <v>1170000</v>
          </cell>
          <cell r="E11">
            <v>0</v>
          </cell>
          <cell r="F11" t="str">
            <v>23-03-2010</v>
          </cell>
        </row>
        <row r="12">
          <cell r="B12" t="str">
            <v>B4201500017060</v>
          </cell>
          <cell r="C12" t="str">
            <v>HCM-Máy tắm nước nóng Ariston 4522EP-White_Nhà công vụ PGD Tân Bình</v>
          </cell>
          <cell r="D12">
            <v>2636364</v>
          </cell>
          <cell r="E12">
            <v>0</v>
          </cell>
          <cell r="F12" t="str">
            <v>02-11-2012</v>
          </cell>
        </row>
        <row r="13">
          <cell r="B13" t="str">
            <v>B4201500017211</v>
          </cell>
          <cell r="C13" t="str">
            <v>HCM-CPU Smart PC Dua core E5700-HO</v>
          </cell>
          <cell r="D13">
            <v>3980000</v>
          </cell>
          <cell r="E13">
            <v>0</v>
          </cell>
          <cell r="F13" t="str">
            <v>25-08-2012</v>
          </cell>
        </row>
        <row r="14">
          <cell r="B14" t="str">
            <v>B4201500017815</v>
          </cell>
          <cell r="C14" t="str">
            <v>HCM-Điện thoại Nokia 1280 grey (xám) - Nguyễn Khải Định - Tài xế</v>
          </cell>
          <cell r="D14">
            <v>559000</v>
          </cell>
          <cell r="E14">
            <v>0</v>
          </cell>
          <cell r="F14" t="str">
            <v>18-05-2012</v>
          </cell>
        </row>
        <row r="15">
          <cell r="B15" t="str">
            <v>B4201500018628</v>
          </cell>
          <cell r="C15" t="str">
            <v>HCM-CPU SingPC 160Gb_P.Đào tạo</v>
          </cell>
          <cell r="D15">
            <v>2945000</v>
          </cell>
          <cell r="E15">
            <v>0</v>
          </cell>
          <cell r="F15" t="str">
            <v>14-06-2011</v>
          </cell>
        </row>
        <row r="16">
          <cell r="B16" t="str">
            <v>B4201500018693</v>
          </cell>
          <cell r="C16" t="str">
            <v>HCM-Tivi LED Samsung 32EH4003-Nhà công vụ tại PGD Tân Định</v>
          </cell>
          <cell r="D16">
            <v>5445454</v>
          </cell>
          <cell r="E16">
            <v>0</v>
          </cell>
          <cell r="F16" t="str">
            <v>21-10-2012</v>
          </cell>
        </row>
        <row r="17">
          <cell r="B17" t="str">
            <v>B4201500016680</v>
          </cell>
          <cell r="C17" t="str">
            <v>HCM-Màn hình vi tính AOC E950SWn LED 18,5inch</v>
          </cell>
          <cell r="D17">
            <v>2425500</v>
          </cell>
          <cell r="E17">
            <v>0</v>
          </cell>
          <cell r="F17" t="str">
            <v>27-06-2013</v>
          </cell>
        </row>
        <row r="18">
          <cell r="B18" t="str">
            <v>B4201500017212</v>
          </cell>
          <cell r="C18" t="str">
            <v>HCM-CPU Smart PC Dua core E5700-HO</v>
          </cell>
          <cell r="D18">
            <v>3980000</v>
          </cell>
          <cell r="E18">
            <v>0</v>
          </cell>
          <cell r="F18" t="str">
            <v>25-08-2012</v>
          </cell>
        </row>
        <row r="19">
          <cell r="B19" t="str">
            <v>B4201500017245</v>
          </cell>
          <cell r="C19" t="str">
            <v>HCM-Màn hình vi tính AOC LCD 18.5"</v>
          </cell>
          <cell r="D19">
            <v>2475000</v>
          </cell>
          <cell r="E19">
            <v>0</v>
          </cell>
          <cell r="F19" t="str">
            <v>19-07-2013</v>
          </cell>
        </row>
        <row r="20">
          <cell r="B20" t="str">
            <v>B4201500017264</v>
          </cell>
          <cell r="C20" t="str">
            <v>HCM-Màn hình vi tính LCD AOC 18.5'</v>
          </cell>
          <cell r="D20">
            <v>2475000</v>
          </cell>
          <cell r="E20">
            <v>0</v>
          </cell>
          <cell r="F20" t="str">
            <v>29-09-2013</v>
          </cell>
        </row>
        <row r="21">
          <cell r="B21" t="str">
            <v>B4201500017939</v>
          </cell>
          <cell r="C21" t="str">
            <v>HCM-Laptop Notebook Dell Inspiron 14coreIS480</v>
          </cell>
          <cell r="D21">
            <v>18172727</v>
          </cell>
          <cell r="E21">
            <v>0</v>
          </cell>
          <cell r="F21" t="str">
            <v>20-06-2011</v>
          </cell>
        </row>
        <row r="22">
          <cell r="B22" t="str">
            <v>B4201500018904</v>
          </cell>
          <cell r="C22" t="str">
            <v>HCM - UPS 500VA - IT</v>
          </cell>
          <cell r="D22">
            <v>702202</v>
          </cell>
          <cell r="E22">
            <v>0</v>
          </cell>
          <cell r="F22" t="str">
            <v>15-06-2011</v>
          </cell>
        </row>
        <row r="23">
          <cell r="B23" t="str">
            <v>B4201500018907</v>
          </cell>
          <cell r="C23" t="str">
            <v>HCM - UPS 500VA - P.Kế toán (Nhận tháng 11/2009)</v>
          </cell>
          <cell r="D23">
            <v>702202</v>
          </cell>
          <cell r="E23">
            <v>0</v>
          </cell>
          <cell r="F23" t="str">
            <v>15-06-2011</v>
          </cell>
        </row>
        <row r="24">
          <cell r="B24" t="str">
            <v>B4201500016941</v>
          </cell>
          <cell r="C24" t="str">
            <v>HCM - Ghế xoay trưởng phòng lưng cao - P.KTTC - tầng 8 -40PNT</v>
          </cell>
          <cell r="D24">
            <v>3300000</v>
          </cell>
          <cell r="E24">
            <v>0</v>
          </cell>
          <cell r="F24" t="str">
            <v>10-11-2011</v>
          </cell>
        </row>
        <row r="25">
          <cell r="B25" t="str">
            <v>B4201500017033</v>
          </cell>
          <cell r="C25" t="str">
            <v>HCM-Ghế xoay trưởng phòng, lưng cao, màu đen_Tầng 7_Phòng phát triển kinh doanh_40 PNT</v>
          </cell>
          <cell r="D25">
            <v>3300000</v>
          </cell>
          <cell r="E25">
            <v>0</v>
          </cell>
          <cell r="F25" t="str">
            <v>10-11-2011</v>
          </cell>
        </row>
        <row r="26">
          <cell r="B26" t="str">
            <v>B4201500017413</v>
          </cell>
          <cell r="C26" t="str">
            <v>HCM-CPU Intel Core i3-3210</v>
          </cell>
          <cell r="D26">
            <v>6985000</v>
          </cell>
          <cell r="E26">
            <v>0</v>
          </cell>
          <cell r="F26" t="str">
            <v>19-07-2013</v>
          </cell>
        </row>
        <row r="27">
          <cell r="B27" t="str">
            <v>A4201500000226</v>
          </cell>
          <cell r="C27" t="str">
            <v>Máy chủ Contact Center</v>
          </cell>
          <cell r="D27">
            <v>41818000</v>
          </cell>
          <cell r="E27">
            <v>8961022</v>
          </cell>
          <cell r="F27" t="str">
            <v>25-07-2011</v>
          </cell>
        </row>
        <row r="28">
          <cell r="B28" t="str">
            <v>A8201500000012</v>
          </cell>
          <cell r="C28" t="str">
            <v>Lincense Microsoft</v>
          </cell>
          <cell r="D28">
            <v>45998088</v>
          </cell>
          <cell r="E28">
            <v>0</v>
          </cell>
          <cell r="F28" t="str">
            <v>30-11-2009</v>
          </cell>
        </row>
        <row r="29">
          <cell r="B29" t="str">
            <v>A8201500000048</v>
          </cell>
          <cell r="C29" t="str">
            <v>Phần mềm bảo mật Checkpoint</v>
          </cell>
          <cell r="D29">
            <v>61379760</v>
          </cell>
          <cell r="E29">
            <v>8951174</v>
          </cell>
          <cell r="F29" t="str">
            <v>01-03-2010</v>
          </cell>
        </row>
        <row r="30">
          <cell r="B30" t="str">
            <v>A8201500000103</v>
          </cell>
          <cell r="C30" t="str">
            <v>MDaemon Pro 500 User-Security Pro 50 User-License Volume 10 User</v>
          </cell>
          <cell r="D30">
            <v>42826400</v>
          </cell>
          <cell r="E30">
            <v>0</v>
          </cell>
          <cell r="F30" t="str">
            <v>10-12-2008</v>
          </cell>
        </row>
        <row r="31">
          <cell r="B31" t="str">
            <v>B4201500016544</v>
          </cell>
          <cell r="C31" t="str">
            <v>HCM-Ghế xoay trưởng phòng,lưng cao,màu đen_Tầng 6_Phòng hệ thống_40 PNT</v>
          </cell>
          <cell r="D31">
            <v>3300000</v>
          </cell>
          <cell r="E31">
            <v>0</v>
          </cell>
          <cell r="F31" t="str">
            <v>10-11-2011</v>
          </cell>
        </row>
        <row r="32">
          <cell r="B32" t="str">
            <v>B4201500017844</v>
          </cell>
          <cell r="C32" t="str">
            <v>LCD AOC 16" - GĐ CNTT</v>
          </cell>
          <cell r="D32">
            <v>3150000</v>
          </cell>
          <cell r="E32">
            <v>0</v>
          </cell>
          <cell r="F32" t="str">
            <v>01-05-2011</v>
          </cell>
        </row>
        <row r="33">
          <cell r="B33" t="str">
            <v>B4201500017925</v>
          </cell>
          <cell r="C33" t="str">
            <v>Máy chủ cài IDS Sensor tại các chi nhánh</v>
          </cell>
          <cell r="D33">
            <v>21630000</v>
          </cell>
          <cell r="E33">
            <v>0</v>
          </cell>
          <cell r="F33" t="str">
            <v>25-07-2011</v>
          </cell>
        </row>
        <row r="34">
          <cell r="B34" t="str">
            <v>B4201500017926</v>
          </cell>
          <cell r="C34" t="str">
            <v>Máy chủ cài IDS Sensor tại các chi nhánh</v>
          </cell>
          <cell r="D34">
            <v>21630000</v>
          </cell>
          <cell r="E34">
            <v>0</v>
          </cell>
          <cell r="F34" t="str">
            <v>25-07-2011</v>
          </cell>
        </row>
        <row r="35">
          <cell r="B35" t="str">
            <v>B4201500017927</v>
          </cell>
          <cell r="C35" t="str">
            <v>Máy chủ cài IDS Sensor tại các chi nhánh</v>
          </cell>
          <cell r="D35">
            <v>21630000</v>
          </cell>
          <cell r="E35">
            <v>0</v>
          </cell>
          <cell r="F35" t="str">
            <v>25-07-2011</v>
          </cell>
        </row>
        <row r="36">
          <cell r="B36" t="str">
            <v>B4201500017928</v>
          </cell>
          <cell r="C36" t="str">
            <v>Máy chủ cài IDS Sensor tại các chi nhánh</v>
          </cell>
          <cell r="D36">
            <v>21630000</v>
          </cell>
          <cell r="E36">
            <v>0</v>
          </cell>
          <cell r="F36" t="str">
            <v>25-07-2011</v>
          </cell>
        </row>
        <row r="37">
          <cell r="B37" t="str">
            <v>B4201500017929</v>
          </cell>
          <cell r="C37" t="str">
            <v>Máy chủ cài IDS Sensor tại các chi nhánh</v>
          </cell>
          <cell r="D37">
            <v>21630000</v>
          </cell>
          <cell r="E37">
            <v>0</v>
          </cell>
          <cell r="F37" t="str">
            <v>25-07-2011</v>
          </cell>
        </row>
        <row r="38">
          <cell r="B38" t="str">
            <v>B4201500018515</v>
          </cell>
          <cell r="C38" t="str">
            <v>HCM-Bộ ATS_P.Server</v>
          </cell>
          <cell r="D38">
            <v>18236052</v>
          </cell>
          <cell r="E38">
            <v>0</v>
          </cell>
          <cell r="F38" t="str">
            <v>04-11-2008</v>
          </cell>
        </row>
        <row r="39">
          <cell r="B39" t="str">
            <v>B8201500000001</v>
          </cell>
          <cell r="C39" t="str">
            <v>Phần mềm bản quyền Microsoft Win7+Microsoft Office2007</v>
          </cell>
          <cell r="D39">
            <v>14528500</v>
          </cell>
          <cell r="E39">
            <v>0</v>
          </cell>
          <cell r="F39" t="str">
            <v>25-03-2010</v>
          </cell>
        </row>
        <row r="40">
          <cell r="B40" t="str">
            <v>B4201500019178</v>
          </cell>
          <cell r="C40" t="str">
            <v>Hà Nội-UPS EATON ENV 600H</v>
          </cell>
          <cell r="D40">
            <v>1500000</v>
          </cell>
          <cell r="E40">
            <v>0</v>
          </cell>
          <cell r="F40" t="str">
            <v>11-06-2014</v>
          </cell>
        </row>
        <row r="41">
          <cell r="B41" t="str">
            <v>B4201500017743</v>
          </cell>
          <cell r="C41" t="str">
            <v>HCM-Máy đóng gáy xoắn Supu CB200w_P. Kế toán</v>
          </cell>
          <cell r="D41">
            <v>2516800</v>
          </cell>
          <cell r="E41">
            <v>0</v>
          </cell>
          <cell r="F41" t="str">
            <v>18-04-2012</v>
          </cell>
        </row>
        <row r="42">
          <cell r="B42" t="str">
            <v>B4201500016679</v>
          </cell>
          <cell r="C42" t="str">
            <v>HCM-Màn hình vi tính AOC E950SWn LED 18,5inch</v>
          </cell>
          <cell r="D42">
            <v>2425500</v>
          </cell>
          <cell r="E42">
            <v>0</v>
          </cell>
          <cell r="F42" t="str">
            <v>27-06-2013</v>
          </cell>
        </row>
        <row r="43">
          <cell r="B43" t="str">
            <v>B4201500017218</v>
          </cell>
          <cell r="C43" t="str">
            <v>HCM-CPU Smart PC Dua core E5700-P.Kế toán (Võ Thị Lan Hương)-40 PNT</v>
          </cell>
          <cell r="D43">
            <v>3995000</v>
          </cell>
          <cell r="E43">
            <v>0</v>
          </cell>
          <cell r="F43" t="str">
            <v>07-09-2012</v>
          </cell>
        </row>
        <row r="44">
          <cell r="B44" t="str">
            <v>B4201500017405</v>
          </cell>
          <cell r="C44" t="str">
            <v>HCM-CPU Intel Core i3-3210</v>
          </cell>
          <cell r="D44">
            <v>6985000</v>
          </cell>
          <cell r="E44">
            <v>0</v>
          </cell>
          <cell r="F44" t="str">
            <v>19-07-2013</v>
          </cell>
        </row>
        <row r="45">
          <cell r="B45" t="str">
            <v>B4201500017560</v>
          </cell>
          <cell r="C45" t="str">
            <v>HCM - Máy in Cannon 3300 - P. CHTD HO(Nhận tháng 12/2009)</v>
          </cell>
          <cell r="D45">
            <v>3595829</v>
          </cell>
          <cell r="E45">
            <v>0</v>
          </cell>
          <cell r="F45" t="str">
            <v>15-06-2011</v>
          </cell>
        </row>
        <row r="46">
          <cell r="B46" t="str">
            <v>B4201500017828</v>
          </cell>
          <cell r="C46" t="str">
            <v>HCM-Máy hủy giấy Ziba HC 26</v>
          </cell>
          <cell r="D46">
            <v>2475000</v>
          </cell>
          <cell r="E46">
            <v>0</v>
          </cell>
          <cell r="F46" t="str">
            <v>27-06-2013</v>
          </cell>
        </row>
        <row r="47">
          <cell r="B47" t="str">
            <v>B4201500017949</v>
          </cell>
          <cell r="C47" t="str">
            <v>UPS Santank 500VA</v>
          </cell>
          <cell r="D47">
            <v>717948</v>
          </cell>
          <cell r="E47">
            <v>0</v>
          </cell>
          <cell r="F47" t="str">
            <v>04-08-2011</v>
          </cell>
        </row>
        <row r="48">
          <cell r="B48" t="str">
            <v>B4201500018050</v>
          </cell>
          <cell r="C48" t="str">
            <v>UPS Santank 500VA</v>
          </cell>
          <cell r="D48">
            <v>717948</v>
          </cell>
          <cell r="E48">
            <v>0</v>
          </cell>
          <cell r="F48" t="str">
            <v>04-08-2011</v>
          </cell>
        </row>
        <row r="49">
          <cell r="B49" t="str">
            <v>B4201500018443</v>
          </cell>
          <cell r="C49" t="str">
            <v>HCM-UPS 500VA_Huỳnh Thị Ngọc Nhung_HCTD</v>
          </cell>
          <cell r="D49">
            <v>780000</v>
          </cell>
          <cell r="E49">
            <v>0</v>
          </cell>
          <cell r="F49" t="str">
            <v>01-04-2011</v>
          </cell>
        </row>
        <row r="50">
          <cell r="B50" t="str">
            <v>B4201500019095</v>
          </cell>
          <cell r="C50" t="str">
            <v>HCM-UPS Santak 500VA</v>
          </cell>
          <cell r="D50">
            <v>935000</v>
          </cell>
          <cell r="E50">
            <v>0</v>
          </cell>
          <cell r="F50" t="str">
            <v>19-07-2013</v>
          </cell>
        </row>
        <row r="51">
          <cell r="B51" t="str">
            <v>B4201500016959</v>
          </cell>
          <cell r="C51" t="str">
            <v>Hà Nội-Laptop Dell Vostro 3360_Ban KTNB_Đoàn Ngọc Lưu</v>
          </cell>
          <cell r="D51">
            <v>25820300</v>
          </cell>
          <cell r="E51">
            <v>0</v>
          </cell>
          <cell r="F51" t="str">
            <v>11-06-2014</v>
          </cell>
        </row>
        <row r="52">
          <cell r="B52" t="str">
            <v>B4201500019558</v>
          </cell>
          <cell r="C52" t="str">
            <v>Máy tính Dell Vostro AVN 1320 N</v>
          </cell>
          <cell r="D52">
            <v>19990000</v>
          </cell>
          <cell r="E52">
            <v>0</v>
          </cell>
          <cell r="F52" t="str">
            <v>29-10-2010</v>
          </cell>
        </row>
        <row r="53">
          <cell r="B53" t="str">
            <v>B4201500019849</v>
          </cell>
          <cell r="C53" t="str">
            <v>Máy xách tay Dell 1320N</v>
          </cell>
          <cell r="D53">
            <v>22310000</v>
          </cell>
          <cell r="E53">
            <v>0</v>
          </cell>
          <cell r="F53" t="str">
            <v>25-05-2010</v>
          </cell>
        </row>
        <row r="54">
          <cell r="B54" t="str">
            <v>B4201500019850</v>
          </cell>
          <cell r="C54" t="str">
            <v>Máy xách tay Dell 5010</v>
          </cell>
          <cell r="D54">
            <v>22310000</v>
          </cell>
          <cell r="E54">
            <v>0</v>
          </cell>
          <cell r="F54" t="str">
            <v>25-05-2010</v>
          </cell>
        </row>
        <row r="55">
          <cell r="B55" t="str">
            <v>B4201500020327</v>
          </cell>
          <cell r="C55" t="str">
            <v xml:space="preserve">Máy tính xách tay Dell Eispiron N5010 </v>
          </cell>
          <cell r="D55">
            <v>26912000</v>
          </cell>
          <cell r="E55">
            <v>0</v>
          </cell>
          <cell r="F55" t="str">
            <v>13-10-2008</v>
          </cell>
        </row>
        <row r="56">
          <cell r="B56" t="str">
            <v>B4201500016141</v>
          </cell>
          <cell r="C56" t="str">
            <v>Monitor 16'' LCD AOC</v>
          </cell>
          <cell r="D56">
            <v>2945000</v>
          </cell>
          <cell r="E56">
            <v>0</v>
          </cell>
          <cell r="F56" t="str">
            <v>09-09-2010</v>
          </cell>
        </row>
        <row r="57">
          <cell r="B57" t="str">
            <v>B4201500016189</v>
          </cell>
          <cell r="C57" t="str">
            <v>CPU SingPC CN1.8E12</v>
          </cell>
          <cell r="D57">
            <v>3150000</v>
          </cell>
          <cell r="E57">
            <v>0</v>
          </cell>
          <cell r="F57" t="str">
            <v>24-02-2011</v>
          </cell>
        </row>
        <row r="58">
          <cell r="B58" t="str">
            <v>B4201500016368</v>
          </cell>
          <cell r="C58" t="str">
            <v>HCM-Monitor 16" + Keyboard+ Mouse</v>
          </cell>
          <cell r="D58">
            <v>3008250</v>
          </cell>
          <cell r="E58">
            <v>0</v>
          </cell>
          <cell r="F58" t="str">
            <v>28-08-2010</v>
          </cell>
        </row>
        <row r="59">
          <cell r="B59" t="str">
            <v>B4201500016477</v>
          </cell>
          <cell r="C59" t="str">
            <v>HCM HO-LCD 15"(nhận tháng 03/2009)</v>
          </cell>
          <cell r="D59">
            <v>3184237</v>
          </cell>
          <cell r="E59">
            <v>0</v>
          </cell>
          <cell r="F59" t="str">
            <v>01-09-2011</v>
          </cell>
        </row>
        <row r="60">
          <cell r="B60" t="str">
            <v>B4201500016658</v>
          </cell>
          <cell r="C60" t="str">
            <v>HCM - Ghế xoay lưng cao phòng thư ký - tầng 12 - 40PNT</v>
          </cell>
          <cell r="D60">
            <v>3500000</v>
          </cell>
          <cell r="E60">
            <v>0</v>
          </cell>
          <cell r="F60" t="str">
            <v>10-11-2011</v>
          </cell>
        </row>
        <row r="61">
          <cell r="B61" t="str">
            <v>B4201500017022</v>
          </cell>
          <cell r="C61" t="str">
            <v>CPU SingPC CN1.8E12</v>
          </cell>
          <cell r="D61">
            <v>3150000</v>
          </cell>
          <cell r="E61">
            <v>0</v>
          </cell>
          <cell r="F61" t="str">
            <v>01-02-2011</v>
          </cell>
        </row>
        <row r="62">
          <cell r="B62" t="str">
            <v>B4201500017845</v>
          </cell>
          <cell r="C62" t="str">
            <v>HCM-Máy in Brother 2240D_Tổng giám đốc_40 PNT</v>
          </cell>
          <cell r="D62">
            <v>2600000</v>
          </cell>
          <cell r="E62">
            <v>0</v>
          </cell>
          <cell r="F62" t="str">
            <v>12-03-2012</v>
          </cell>
        </row>
        <row r="63">
          <cell r="B63" t="str">
            <v>B4201500017959</v>
          </cell>
          <cell r="C63" t="str">
            <v>CPU SING PC P/N SA 1.50 R100</v>
          </cell>
          <cell r="D63">
            <v>3413169</v>
          </cell>
          <cell r="E63">
            <v>0</v>
          </cell>
          <cell r="F63" t="str">
            <v>04-08-2011</v>
          </cell>
        </row>
        <row r="64">
          <cell r="B64" t="str">
            <v>B4201500017962</v>
          </cell>
          <cell r="C64" t="str">
            <v>CPU SING PC P/N SA 1.50 R100</v>
          </cell>
          <cell r="D64">
            <v>3413169</v>
          </cell>
          <cell r="E64">
            <v>0</v>
          </cell>
          <cell r="F64" t="str">
            <v>04-08-2011</v>
          </cell>
        </row>
        <row r="65">
          <cell r="B65" t="str">
            <v>B4201500018806</v>
          </cell>
          <cell r="C65" t="str">
            <v>UPS Santak 500VA - Cong Ly - Lầu 1</v>
          </cell>
          <cell r="D65">
            <v>780000</v>
          </cell>
          <cell r="E65">
            <v>0</v>
          </cell>
          <cell r="F65" t="str">
            <v>01-04-2011</v>
          </cell>
        </row>
        <row r="66">
          <cell r="B66" t="str">
            <v>B4201500016400</v>
          </cell>
          <cell r="C66" t="str">
            <v>HCM-Máy in</v>
          </cell>
          <cell r="D66">
            <v>0</v>
          </cell>
          <cell r="E66">
            <v>0</v>
          </cell>
          <cell r="F66" t="str">
            <v>17-06-2010</v>
          </cell>
        </row>
        <row r="67">
          <cell r="B67" t="str">
            <v>B4201500016624</v>
          </cell>
          <cell r="C67" t="str">
            <v>HCM - Bàn thư ký 700x1400x750 + hộc di động - tầng 12 - 40PNT</v>
          </cell>
          <cell r="D67">
            <v>3300000</v>
          </cell>
          <cell r="E67">
            <v>0</v>
          </cell>
          <cell r="F67" t="str">
            <v>10-11-2011</v>
          </cell>
        </row>
        <row r="68">
          <cell r="B68" t="str">
            <v>B4201500016673</v>
          </cell>
          <cell r="C68" t="str">
            <v>HCM-Màn hình vi tính AOC E950SWn LED 18,5inch</v>
          </cell>
          <cell r="D68">
            <v>2425500</v>
          </cell>
          <cell r="E68">
            <v>0</v>
          </cell>
          <cell r="F68" t="str">
            <v>27-06-2013</v>
          </cell>
        </row>
        <row r="69">
          <cell r="B69" t="str">
            <v>B4201500016956</v>
          </cell>
          <cell r="C69" t="str">
            <v>HCM-Ghế xoay phó phòng,lưng trung,màu đen_Tầng 7_Phòng phát triển sản phẩm_40 PNT</v>
          </cell>
          <cell r="D69">
            <v>2970000</v>
          </cell>
          <cell r="E69">
            <v>0</v>
          </cell>
          <cell r="F69" t="str">
            <v>10-11-2011</v>
          </cell>
        </row>
        <row r="70">
          <cell r="B70" t="str">
            <v>B4201500017299</v>
          </cell>
          <cell r="C70" t="str">
            <v>HCM-CPU Intel Core i3 2120 thương hiệu CMS Scorpion(S722)_40 PNT</v>
          </cell>
          <cell r="D70">
            <v>6720000</v>
          </cell>
          <cell r="E70">
            <v>0</v>
          </cell>
          <cell r="F70" t="str">
            <v>09-12-2012</v>
          </cell>
        </row>
        <row r="71">
          <cell r="B71" t="str">
            <v>B4201500017316</v>
          </cell>
          <cell r="C71" t="str">
            <v>HCM-CPU Intel Core i3-3210</v>
          </cell>
          <cell r="D71">
            <v>7034500</v>
          </cell>
          <cell r="E71">
            <v>0</v>
          </cell>
          <cell r="F71" t="str">
            <v>27-06-2013</v>
          </cell>
        </row>
        <row r="72">
          <cell r="B72" t="str">
            <v>B4201500017970</v>
          </cell>
          <cell r="C72" t="str">
            <v>UPS Santank 500VA</v>
          </cell>
          <cell r="D72">
            <v>717948</v>
          </cell>
          <cell r="E72">
            <v>0</v>
          </cell>
          <cell r="F72" t="str">
            <v>04-08-2011</v>
          </cell>
        </row>
        <row r="73">
          <cell r="B73" t="str">
            <v>B4201500017400</v>
          </cell>
          <cell r="C73" t="str">
            <v>HCM-CPU Intel Core i3-3210</v>
          </cell>
          <cell r="D73">
            <v>7034500</v>
          </cell>
          <cell r="E73">
            <v>0</v>
          </cell>
          <cell r="F73" t="str">
            <v>27-06-2013</v>
          </cell>
        </row>
        <row r="74">
          <cell r="B74" t="str">
            <v>B4201500019183</v>
          </cell>
          <cell r="C74" t="str">
            <v>HCM_Lò vi sóng Sharp R-219VN(S)-22L_Tầng 6_40PNT</v>
          </cell>
          <cell r="D74">
            <v>1409091</v>
          </cell>
          <cell r="E74">
            <v>0</v>
          </cell>
          <cell r="F74" t="str">
            <v>06-08-2012</v>
          </cell>
        </row>
        <row r="75">
          <cell r="B75" t="str">
            <v>B4201500016403</v>
          </cell>
          <cell r="C75" t="str">
            <v>HCM-Lò viba Sharp</v>
          </cell>
          <cell r="D75">
            <v>1263636</v>
          </cell>
          <cell r="E75">
            <v>0</v>
          </cell>
          <cell r="F75" t="str">
            <v>15-03-2010</v>
          </cell>
        </row>
        <row r="76">
          <cell r="B76" t="str">
            <v>B4201500017603</v>
          </cell>
          <cell r="C76" t="str">
            <v>HCM-Điện thoại bàn KX-TS500_40 PNT</v>
          </cell>
          <cell r="D76">
            <v>180000</v>
          </cell>
          <cell r="E76">
            <v>0</v>
          </cell>
          <cell r="F76" t="str">
            <v>01-11-2012</v>
          </cell>
        </row>
        <row r="77">
          <cell r="B77" t="str">
            <v>B4201500017861</v>
          </cell>
          <cell r="C77" t="str">
            <v>HCM-Máy in đa năng Brother 7860W</v>
          </cell>
          <cell r="D77">
            <v>8338000</v>
          </cell>
          <cell r="E77">
            <v>0</v>
          </cell>
          <cell r="F77" t="str">
            <v>19-07-2013</v>
          </cell>
        </row>
        <row r="78">
          <cell r="B78" t="str">
            <v>B4201500018976</v>
          </cell>
          <cell r="C78" t="str">
            <v>HCM-UPS Santank 500VA-HO</v>
          </cell>
          <cell r="D78">
            <v>920000</v>
          </cell>
          <cell r="E78">
            <v>0</v>
          </cell>
          <cell r="F78" t="str">
            <v>25-08-2012</v>
          </cell>
        </row>
        <row r="79">
          <cell r="B79" t="str">
            <v>B4201500018982</v>
          </cell>
          <cell r="C79" t="str">
            <v>HCM-UPS Santank 500VA-HO</v>
          </cell>
          <cell r="D79">
            <v>920000</v>
          </cell>
          <cell r="E79">
            <v>0</v>
          </cell>
          <cell r="F79" t="str">
            <v>25-08-2012</v>
          </cell>
        </row>
        <row r="80">
          <cell r="B80" t="str">
            <v>A4201500000273</v>
          </cell>
          <cell r="C80" t="str">
            <v>HCM-Ổn áp ROBOT 3 pha 100KVA_Phòng Server_202 NTMK</v>
          </cell>
          <cell r="D80">
            <v>56360000</v>
          </cell>
          <cell r="E80">
            <v>939353</v>
          </cell>
          <cell r="F80" t="str">
            <v>24-02-2012</v>
          </cell>
        </row>
        <row r="81">
          <cell r="B81" t="str">
            <v>B4201500016676</v>
          </cell>
          <cell r="C81" t="str">
            <v>HCM-Màn hình vi tính AOC E950SWn LED 18,5inch</v>
          </cell>
          <cell r="D81">
            <v>2425500</v>
          </cell>
          <cell r="E81">
            <v>0</v>
          </cell>
          <cell r="F81" t="str">
            <v>27-06-2013</v>
          </cell>
        </row>
        <row r="82">
          <cell r="B82" t="str">
            <v>B4201500016743</v>
          </cell>
          <cell r="C82" t="str">
            <v>HCM - Ghế xoay lưng cao phòng GĐ khối/trưởng ban - tầng 8 - 40 PNT</v>
          </cell>
          <cell r="D82">
            <v>3960000</v>
          </cell>
          <cell r="E82">
            <v>0</v>
          </cell>
          <cell r="F82" t="str">
            <v>10-11-2011</v>
          </cell>
        </row>
        <row r="83">
          <cell r="B83" t="str">
            <v>B4201500017819</v>
          </cell>
          <cell r="C83" t="str">
            <v>Cộng Hòa - Ghế NV DP 505 - Công Lý lầu 5</v>
          </cell>
          <cell r="D83">
            <v>304000</v>
          </cell>
          <cell r="E83">
            <v>0</v>
          </cell>
          <cell r="F83" t="str">
            <v>12-02-2011</v>
          </cell>
        </row>
        <row r="84">
          <cell r="B84" t="str">
            <v>B4201500017897</v>
          </cell>
          <cell r="C84" t="str">
            <v>Cộng Hòa - Ghế NV DP 505 - Công Lý lầu 5</v>
          </cell>
          <cell r="D84">
            <v>304000</v>
          </cell>
          <cell r="E84">
            <v>0</v>
          </cell>
          <cell r="F84" t="str">
            <v>12-02-2011</v>
          </cell>
        </row>
        <row r="85">
          <cell r="B85" t="str">
            <v>B4201500017898</v>
          </cell>
          <cell r="C85" t="str">
            <v>Cộng Hòa - Ghế NV DP 505 - Công Lý lầu 5</v>
          </cell>
          <cell r="D85">
            <v>304000</v>
          </cell>
          <cell r="E85">
            <v>0</v>
          </cell>
          <cell r="F85" t="str">
            <v>12-02-2011</v>
          </cell>
        </row>
        <row r="86">
          <cell r="B86" t="str">
            <v>B4201500017899</v>
          </cell>
          <cell r="C86" t="str">
            <v>Cộng Hòa - Ghế NV DP 505 - Công Lý lầu 5</v>
          </cell>
          <cell r="D86">
            <v>304000</v>
          </cell>
          <cell r="E86">
            <v>0</v>
          </cell>
          <cell r="F86" t="str">
            <v>12-02-2011</v>
          </cell>
        </row>
        <row r="87">
          <cell r="B87" t="str">
            <v>B4201500017900</v>
          </cell>
          <cell r="C87" t="str">
            <v>Cộng Hòa - Ghế NV DP 505 - Công Lý lầu 5</v>
          </cell>
          <cell r="D87">
            <v>304000</v>
          </cell>
          <cell r="E87">
            <v>0</v>
          </cell>
          <cell r="F87" t="str">
            <v>12-02-2011</v>
          </cell>
        </row>
        <row r="88">
          <cell r="B88" t="str">
            <v>B4201500017901</v>
          </cell>
          <cell r="C88" t="str">
            <v>Ghế NV DP 505 - Công Lý lầu 5</v>
          </cell>
          <cell r="D88">
            <v>304000</v>
          </cell>
          <cell r="E88">
            <v>0</v>
          </cell>
          <cell r="F88" t="str">
            <v>12-02-2011</v>
          </cell>
        </row>
        <row r="89">
          <cell r="B89" t="str">
            <v>B4201500017902</v>
          </cell>
          <cell r="C89" t="str">
            <v>Công Lý - Ghế NV DP 505 - Công Lý lầu 5</v>
          </cell>
          <cell r="D89">
            <v>304000</v>
          </cell>
          <cell r="E89">
            <v>0</v>
          </cell>
          <cell r="F89" t="str">
            <v>12-02-2011</v>
          </cell>
        </row>
        <row r="90">
          <cell r="B90" t="str">
            <v>B4201500017410</v>
          </cell>
          <cell r="C90" t="str">
            <v>HCM-CPU Intel Core i3-3210</v>
          </cell>
          <cell r="D90">
            <v>6985000</v>
          </cell>
          <cell r="E90">
            <v>0</v>
          </cell>
          <cell r="F90" t="str">
            <v>19-07-2013</v>
          </cell>
        </row>
        <row r="91">
          <cell r="B91" t="str">
            <v>B4201500017304</v>
          </cell>
          <cell r="C91" t="str">
            <v>HCM-CPU Intel Core i3 2120 thương hiệu CMS Scorpion(S722)_40 PNT</v>
          </cell>
          <cell r="D91">
            <v>6720000</v>
          </cell>
          <cell r="E91">
            <v>0</v>
          </cell>
          <cell r="F91" t="str">
            <v>09-12-2012</v>
          </cell>
        </row>
        <row r="92">
          <cell r="B92" t="str">
            <v>B4201500017903</v>
          </cell>
          <cell r="C92" t="str">
            <v>Cộng Hòa - Ghế NV DP 505 - Công Lý lầu 5</v>
          </cell>
          <cell r="D92">
            <v>304000</v>
          </cell>
          <cell r="E92">
            <v>0</v>
          </cell>
          <cell r="F92" t="str">
            <v>12-02-2011</v>
          </cell>
        </row>
        <row r="93">
          <cell r="B93" t="str">
            <v>B4201500017904</v>
          </cell>
          <cell r="C93" t="str">
            <v>Công Lý - Ghế NV DP 505 - Công Lý lầu 5</v>
          </cell>
          <cell r="D93">
            <v>304000</v>
          </cell>
          <cell r="E93">
            <v>0</v>
          </cell>
          <cell r="F93" t="str">
            <v>12-02-2011</v>
          </cell>
        </row>
        <row r="94">
          <cell r="B94" t="str">
            <v>B4201500017905</v>
          </cell>
          <cell r="C94" t="str">
            <v>Công Lý - Ghế NV DP 505 - Công Lý lầu 5</v>
          </cell>
          <cell r="D94">
            <v>304000</v>
          </cell>
          <cell r="E94">
            <v>0</v>
          </cell>
          <cell r="F94" t="str">
            <v>12-02-2011</v>
          </cell>
        </row>
        <row r="95">
          <cell r="B95" t="str">
            <v>B4201500017906</v>
          </cell>
          <cell r="C95" t="str">
            <v>Cộng Hòa - Ghế NV DP 505 - Công Lý lầu 5</v>
          </cell>
          <cell r="D95">
            <v>304000</v>
          </cell>
          <cell r="E95">
            <v>0</v>
          </cell>
          <cell r="F95" t="str">
            <v>12-02-2011</v>
          </cell>
        </row>
        <row r="96">
          <cell r="B96" t="str">
            <v>B4201500019070</v>
          </cell>
          <cell r="C96" t="str">
            <v>HCM-UPS Santak 500VA</v>
          </cell>
          <cell r="D96">
            <v>935000</v>
          </cell>
          <cell r="E96">
            <v>0</v>
          </cell>
          <cell r="F96" t="str">
            <v>27-06-2013</v>
          </cell>
        </row>
        <row r="97">
          <cell r="B97" t="str">
            <v>B4201500016671</v>
          </cell>
          <cell r="C97" t="str">
            <v>HCM-Màn hình vi tính AOC E950SWn LED 18,5inch</v>
          </cell>
          <cell r="D97">
            <v>2425500</v>
          </cell>
          <cell r="E97">
            <v>0</v>
          </cell>
          <cell r="F97" t="str">
            <v>27-06-2013</v>
          </cell>
        </row>
        <row r="98">
          <cell r="B98" t="str">
            <v>B4201500020261</v>
          </cell>
          <cell r="C98" t="str">
            <v>Máy tính Dell Opitex 380</v>
          </cell>
          <cell r="D98">
            <v>12700000</v>
          </cell>
          <cell r="E98">
            <v>0</v>
          </cell>
          <cell r="F98" t="str">
            <v>04-11-2011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tabSelected="1" topLeftCell="A58" workbookViewId="0">
      <selection activeCell="B83" sqref="B83"/>
    </sheetView>
  </sheetViews>
  <sheetFormatPr defaultColWidth="9.125" defaultRowHeight="12.75" x14ac:dyDescent="0.2"/>
  <cols>
    <col min="1" max="1" width="4.375" style="54" bestFit="1" customWidth="1"/>
    <col min="2" max="2" width="28.375" style="55" customWidth="1"/>
    <col min="3" max="3" width="6.375" style="54" customWidth="1"/>
    <col min="4" max="4" width="6.125" style="54" customWidth="1"/>
    <col min="5" max="5" width="13.25" style="56" customWidth="1"/>
    <col min="6" max="6" width="10" style="56" customWidth="1"/>
    <col min="7" max="7" width="10.625" style="58" customWidth="1"/>
    <col min="8" max="8" width="9.875" style="57" bestFit="1" customWidth="1"/>
    <col min="9" max="9" width="17.5" style="54" customWidth="1"/>
    <col min="10" max="10" width="9.125" style="54"/>
    <col min="11" max="11" width="14" style="59" customWidth="1"/>
    <col min="12" max="12" width="9.125" style="40"/>
    <col min="13" max="13" width="10.375" style="40" bestFit="1" customWidth="1"/>
    <col min="14" max="16384" width="9.125" style="40"/>
  </cols>
  <sheetData>
    <row r="1" spans="1:13" s="1" customFormat="1" x14ac:dyDescent="0.2">
      <c r="A1" s="83" t="s">
        <v>0</v>
      </c>
      <c r="B1" s="83"/>
      <c r="C1" s="83"/>
      <c r="D1" s="83"/>
      <c r="E1" s="83"/>
      <c r="F1" s="67"/>
      <c r="G1" s="2"/>
    </row>
    <row r="2" spans="1:13" s="1" customFormat="1" x14ac:dyDescent="0.2">
      <c r="A2" s="84" t="s">
        <v>1</v>
      </c>
      <c r="B2" s="84"/>
      <c r="C2" s="84"/>
      <c r="D2" s="84"/>
      <c r="E2" s="84"/>
      <c r="F2" s="67"/>
      <c r="G2" s="2"/>
    </row>
    <row r="3" spans="1:13" s="1" customFormat="1" x14ac:dyDescent="0.2">
      <c r="A3" s="84" t="s">
        <v>224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3" s="1" customFormat="1" x14ac:dyDescent="0.2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3" s="5" customFormat="1" ht="25.5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68" t="s">
        <v>7</v>
      </c>
      <c r="G5" s="4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M5" s="6"/>
    </row>
    <row r="6" spans="1:13" s="5" customFormat="1" x14ac:dyDescent="0.2">
      <c r="A6" s="7"/>
      <c r="B6" s="7" t="s">
        <v>13</v>
      </c>
      <c r="C6" s="7"/>
      <c r="D6" s="7"/>
      <c r="E6" s="7"/>
      <c r="F6" s="7"/>
      <c r="G6" s="8">
        <f>SUM(G7:G80)</f>
        <v>483211411</v>
      </c>
      <c r="H6" s="8">
        <f>SUM(H7:H80)</f>
        <v>4696685</v>
      </c>
      <c r="I6" s="7"/>
      <c r="J6" s="7"/>
      <c r="K6" s="9"/>
    </row>
    <row r="7" spans="1:13" s="16" customFormat="1" x14ac:dyDescent="0.2">
      <c r="A7" s="10">
        <v>1</v>
      </c>
      <c r="B7" s="11" t="s">
        <v>14</v>
      </c>
      <c r="C7" s="11" t="s">
        <v>21</v>
      </c>
      <c r="D7" s="11">
        <v>1</v>
      </c>
      <c r="E7" s="12" t="s">
        <v>15</v>
      </c>
      <c r="F7" s="69" t="str">
        <f>VLOOKUP(E7,[1]Sheet1!$B$3:$F$98,5,0)</f>
        <v>04-11-2011</v>
      </c>
      <c r="G7" s="13">
        <f>VLOOKUP(E7,[1]Sheet1!$B$3:$F$98,3,0)</f>
        <v>12700000</v>
      </c>
      <c r="H7" s="13">
        <f>VLOOKUP(E7,[1]Sheet1!$B$3:$F$98,4,0)</f>
        <v>0</v>
      </c>
      <c r="I7" s="11" t="s">
        <v>16</v>
      </c>
      <c r="J7" s="14" t="s">
        <v>17</v>
      </c>
      <c r="K7" s="15"/>
    </row>
    <row r="8" spans="1:13" s="16" customFormat="1" x14ac:dyDescent="0.2">
      <c r="A8" s="10">
        <v>2</v>
      </c>
      <c r="B8" s="17" t="s">
        <v>18</v>
      </c>
      <c r="C8" s="11" t="s">
        <v>21</v>
      </c>
      <c r="D8" s="11">
        <v>1</v>
      </c>
      <c r="E8" s="12"/>
      <c r="F8" s="69"/>
      <c r="G8" s="13"/>
      <c r="H8" s="13"/>
      <c r="I8" s="11" t="s">
        <v>19</v>
      </c>
      <c r="J8" s="14" t="s">
        <v>17</v>
      </c>
      <c r="K8" s="15"/>
    </row>
    <row r="9" spans="1:13" s="16" customFormat="1" ht="25.5" x14ac:dyDescent="0.2">
      <c r="A9" s="10">
        <v>3</v>
      </c>
      <c r="B9" s="11" t="s">
        <v>20</v>
      </c>
      <c r="C9" s="11" t="s">
        <v>21</v>
      </c>
      <c r="D9" s="11">
        <v>1</v>
      </c>
      <c r="E9" s="11" t="s">
        <v>22</v>
      </c>
      <c r="F9" s="69" t="str">
        <f>VLOOKUP(E9,[1]Sheet1!$B$3:$F$98,5,0)</f>
        <v>08-06-2011</v>
      </c>
      <c r="G9" s="13">
        <f>VLOOKUP(E9,[1]Sheet1!$B$3:$F$98,3,0)</f>
        <v>4950000</v>
      </c>
      <c r="H9" s="13">
        <f>VLOOKUP(E9,[1]Sheet1!$B$3:$F$98,4,0)</f>
        <v>0</v>
      </c>
      <c r="I9" s="11" t="s">
        <v>23</v>
      </c>
      <c r="J9" s="14" t="s">
        <v>17</v>
      </c>
      <c r="K9" s="15"/>
    </row>
    <row r="10" spans="1:13" s="16" customFormat="1" x14ac:dyDescent="0.2">
      <c r="A10" s="10">
        <v>4</v>
      </c>
      <c r="B10" s="12" t="s">
        <v>24</v>
      </c>
      <c r="C10" s="11" t="s">
        <v>21</v>
      </c>
      <c r="D10" s="11">
        <v>1</v>
      </c>
      <c r="E10" s="12" t="s">
        <v>25</v>
      </c>
      <c r="F10" s="69" t="str">
        <f>VLOOKUP(E10,[1]Sheet1!$B$3:$F$98,5,0)</f>
        <v>10-08-2010</v>
      </c>
      <c r="G10" s="13">
        <f>VLOOKUP(E10,[1]Sheet1!$B$3:$F$98,3,0)</f>
        <v>2945000</v>
      </c>
      <c r="H10" s="13">
        <f>VLOOKUP(E10,[1]Sheet1!$B$3:$F$98,4,0)</f>
        <v>0</v>
      </c>
      <c r="I10" s="14" t="s">
        <v>23</v>
      </c>
      <c r="J10" s="14" t="s">
        <v>17</v>
      </c>
      <c r="K10" s="15"/>
    </row>
    <row r="11" spans="1:13" s="16" customFormat="1" x14ac:dyDescent="0.2">
      <c r="A11" s="10">
        <v>5</v>
      </c>
      <c r="B11" s="11" t="s">
        <v>26</v>
      </c>
      <c r="C11" s="11" t="s">
        <v>21</v>
      </c>
      <c r="D11" s="11">
        <v>1</v>
      </c>
      <c r="E11" s="11" t="s">
        <v>27</v>
      </c>
      <c r="F11" s="69" t="str">
        <f>VLOOKUP(E11,[1]Sheet1!$B$3:$F$98,5,0)</f>
        <v>25-08-2012</v>
      </c>
      <c r="G11" s="13">
        <f>VLOOKUP(E11,[1]Sheet1!$B$3:$F$98,3,0)</f>
        <v>3980000</v>
      </c>
      <c r="H11" s="13">
        <f>VLOOKUP(E11,[1]Sheet1!$B$3:$F$98,4,0)</f>
        <v>0</v>
      </c>
      <c r="I11" s="11" t="s">
        <v>23</v>
      </c>
      <c r="J11" s="14" t="s">
        <v>17</v>
      </c>
      <c r="K11" s="15"/>
    </row>
    <row r="12" spans="1:13" s="16" customFormat="1" x14ac:dyDescent="0.2">
      <c r="A12" s="10">
        <v>6</v>
      </c>
      <c r="B12" s="11" t="s">
        <v>28</v>
      </c>
      <c r="C12" s="11" t="s">
        <v>21</v>
      </c>
      <c r="D12" s="11">
        <v>1</v>
      </c>
      <c r="E12" s="11" t="s">
        <v>29</v>
      </c>
      <c r="F12" s="69" t="str">
        <f>VLOOKUP(E12,[1]Sheet1!$B$3:$F$98,5,0)</f>
        <v>19-07-2013</v>
      </c>
      <c r="G12" s="13">
        <f>VLOOKUP(E12,[1]Sheet1!$B$3:$F$98,3,0)</f>
        <v>6985000</v>
      </c>
      <c r="H12" s="13">
        <f>VLOOKUP(E12,[1]Sheet1!$B$3:$F$98,4,0)</f>
        <v>0</v>
      </c>
      <c r="I12" s="11" t="s">
        <v>30</v>
      </c>
      <c r="J12" s="14" t="s">
        <v>17</v>
      </c>
      <c r="K12" s="15"/>
    </row>
    <row r="13" spans="1:13" s="16" customFormat="1" x14ac:dyDescent="0.2">
      <c r="A13" s="10">
        <v>7</v>
      </c>
      <c r="B13" s="11" t="s">
        <v>31</v>
      </c>
      <c r="C13" s="11" t="s">
        <v>21</v>
      </c>
      <c r="D13" s="11">
        <v>1</v>
      </c>
      <c r="E13" s="11" t="s">
        <v>32</v>
      </c>
      <c r="F13" s="69" t="str">
        <f>VLOOKUP(E13,[1]Sheet1!$B$3:$F$98,5,0)</f>
        <v>01-05-2011</v>
      </c>
      <c r="G13" s="13">
        <f>VLOOKUP(E13,[1]Sheet1!$B$3:$F$98,3,0)</f>
        <v>3150000</v>
      </c>
      <c r="H13" s="13">
        <f>VLOOKUP(E13,[1]Sheet1!$B$3:$F$98,4,0)</f>
        <v>0</v>
      </c>
      <c r="I13" s="11" t="s">
        <v>23</v>
      </c>
      <c r="J13" s="14" t="s">
        <v>17</v>
      </c>
      <c r="K13" s="15"/>
    </row>
    <row r="14" spans="1:13" s="16" customFormat="1" ht="25.5" x14ac:dyDescent="0.2">
      <c r="A14" s="10">
        <v>8</v>
      </c>
      <c r="B14" s="22" t="s">
        <v>33</v>
      </c>
      <c r="C14" s="11" t="s">
        <v>21</v>
      </c>
      <c r="D14" s="11">
        <v>1</v>
      </c>
      <c r="E14" s="11" t="s">
        <v>34</v>
      </c>
      <c r="F14" s="69" t="str">
        <f>VLOOKUP(E14,[1]Sheet1!$B$3:$F$98,5,0)</f>
        <v>09-12-2012</v>
      </c>
      <c r="G14" s="13">
        <f>VLOOKUP(E14,[1]Sheet1!$B$3:$F$98,3,0)</f>
        <v>6720000</v>
      </c>
      <c r="H14" s="13">
        <f>VLOOKUP(E14,[1]Sheet1!$B$3:$F$98,4,0)</f>
        <v>0</v>
      </c>
      <c r="I14" s="11" t="s">
        <v>23</v>
      </c>
      <c r="J14" s="14" t="s">
        <v>17</v>
      </c>
      <c r="K14" s="15"/>
    </row>
    <row r="15" spans="1:13" s="16" customFormat="1" ht="25.5" x14ac:dyDescent="0.2">
      <c r="A15" s="10">
        <v>9</v>
      </c>
      <c r="B15" s="22" t="s">
        <v>35</v>
      </c>
      <c r="C15" s="11" t="s">
        <v>21</v>
      </c>
      <c r="D15" s="11">
        <v>1</v>
      </c>
      <c r="E15" s="19" t="s">
        <v>36</v>
      </c>
      <c r="F15" s="69" t="str">
        <f>VLOOKUP(E15,[1]Sheet1!$B$3:$F$98,5,0)</f>
        <v>09-12-2012</v>
      </c>
      <c r="G15" s="13">
        <f>VLOOKUP(E15,[1]Sheet1!$B$3:$F$98,3,0)</f>
        <v>6720000</v>
      </c>
      <c r="H15" s="13">
        <f>VLOOKUP(E15,[1]Sheet1!$B$3:$F$98,4,0)</f>
        <v>0</v>
      </c>
      <c r="I15" s="14" t="s">
        <v>23</v>
      </c>
      <c r="J15" s="14" t="s">
        <v>17</v>
      </c>
      <c r="K15" s="15"/>
    </row>
    <row r="16" spans="1:13" s="16" customFormat="1" x14ac:dyDescent="0.2">
      <c r="A16" s="10">
        <v>10</v>
      </c>
      <c r="B16" s="22" t="s">
        <v>37</v>
      </c>
      <c r="C16" s="11" t="s">
        <v>21</v>
      </c>
      <c r="D16" s="11">
        <v>1</v>
      </c>
      <c r="E16" s="20" t="s">
        <v>38</v>
      </c>
      <c r="F16" s="69" t="str">
        <f>VLOOKUP(E16,[1]Sheet1!$B$3:$F$98,5,0)</f>
        <v>19-07-2013</v>
      </c>
      <c r="G16" s="13">
        <f>VLOOKUP(E16,[1]Sheet1!$B$3:$F$98,3,0)</f>
        <v>6985000</v>
      </c>
      <c r="H16" s="13">
        <f>VLOOKUP(E16,[1]Sheet1!$B$3:$F$98,4,0)</f>
        <v>0</v>
      </c>
      <c r="I16" s="14" t="s">
        <v>23</v>
      </c>
      <c r="J16" s="14" t="s">
        <v>17</v>
      </c>
      <c r="K16" s="15"/>
    </row>
    <row r="17" spans="1:11" s="16" customFormat="1" x14ac:dyDescent="0.2">
      <c r="A17" s="10">
        <v>11</v>
      </c>
      <c r="B17" s="22" t="s">
        <v>160</v>
      </c>
      <c r="C17" s="11" t="s">
        <v>21</v>
      </c>
      <c r="D17" s="11">
        <v>1</v>
      </c>
      <c r="E17" s="60" t="s">
        <v>164</v>
      </c>
      <c r="F17" s="70">
        <v>40598</v>
      </c>
      <c r="G17" s="61">
        <v>3150000</v>
      </c>
      <c r="H17" s="13">
        <f>VLOOKUP(E17,[1]Sheet1!$B$3:$F$98,4,0)</f>
        <v>0</v>
      </c>
      <c r="I17" s="14" t="s">
        <v>23</v>
      </c>
      <c r="J17" s="14" t="s">
        <v>17</v>
      </c>
      <c r="K17" s="15"/>
    </row>
    <row r="18" spans="1:11" s="16" customFormat="1" x14ac:dyDescent="0.2">
      <c r="A18" s="10">
        <v>12</v>
      </c>
      <c r="B18" s="22" t="s">
        <v>160</v>
      </c>
      <c r="C18" s="11" t="s">
        <v>21</v>
      </c>
      <c r="D18" s="11">
        <v>1</v>
      </c>
      <c r="E18" s="60" t="s">
        <v>165</v>
      </c>
      <c r="F18" s="70">
        <v>40575</v>
      </c>
      <c r="G18" s="61">
        <v>3150000</v>
      </c>
      <c r="H18" s="13">
        <f>VLOOKUP(E18,[1]Sheet1!$B$3:$F$98,4,0)</f>
        <v>0</v>
      </c>
      <c r="I18" s="14" t="s">
        <v>23</v>
      </c>
      <c r="J18" s="14" t="s">
        <v>17</v>
      </c>
      <c r="K18" s="15"/>
    </row>
    <row r="19" spans="1:11" s="16" customFormat="1" x14ac:dyDescent="0.2">
      <c r="A19" s="10">
        <v>13</v>
      </c>
      <c r="B19" s="22" t="s">
        <v>161</v>
      </c>
      <c r="C19" s="11" t="s">
        <v>21</v>
      </c>
      <c r="D19" s="11">
        <v>1</v>
      </c>
      <c r="E19" s="60" t="s">
        <v>166</v>
      </c>
      <c r="F19" s="70">
        <v>40759</v>
      </c>
      <c r="G19" s="61">
        <v>3413169</v>
      </c>
      <c r="H19" s="13">
        <f>VLOOKUP(E19,[1]Sheet1!$B$3:$F$98,4,0)</f>
        <v>0</v>
      </c>
      <c r="I19" s="14" t="s">
        <v>23</v>
      </c>
      <c r="J19" s="14" t="s">
        <v>17</v>
      </c>
      <c r="K19" s="15"/>
    </row>
    <row r="20" spans="1:11" s="16" customFormat="1" x14ac:dyDescent="0.2">
      <c r="A20" s="10">
        <v>14</v>
      </c>
      <c r="B20" s="22" t="s">
        <v>28</v>
      </c>
      <c r="C20" s="11" t="s">
        <v>21</v>
      </c>
      <c r="D20" s="11">
        <v>1</v>
      </c>
      <c r="E20" s="60" t="s">
        <v>167</v>
      </c>
      <c r="F20" s="70">
        <v>41452</v>
      </c>
      <c r="G20" s="61">
        <v>7034500</v>
      </c>
      <c r="H20" s="13">
        <f>VLOOKUP(E20,[1]Sheet1!$B$3:$F$98,4,0)</f>
        <v>0</v>
      </c>
      <c r="I20" s="14" t="s">
        <v>23</v>
      </c>
      <c r="J20" s="14" t="s">
        <v>17</v>
      </c>
      <c r="K20" s="15"/>
    </row>
    <row r="21" spans="1:11" s="16" customFormat="1" x14ac:dyDescent="0.2">
      <c r="A21" s="10">
        <v>15</v>
      </c>
      <c r="B21" s="22" t="s">
        <v>161</v>
      </c>
      <c r="C21" s="11" t="s">
        <v>21</v>
      </c>
      <c r="D21" s="11">
        <v>1</v>
      </c>
      <c r="E21" s="60" t="s">
        <v>168</v>
      </c>
      <c r="F21" s="70">
        <v>40759</v>
      </c>
      <c r="G21" s="61">
        <v>3413169</v>
      </c>
      <c r="H21" s="13">
        <f>VLOOKUP(E21,[1]Sheet1!$B$3:$F$98,4,0)</f>
        <v>0</v>
      </c>
      <c r="I21" s="14" t="s">
        <v>23</v>
      </c>
      <c r="J21" s="14" t="s">
        <v>17</v>
      </c>
      <c r="K21" s="15"/>
    </row>
    <row r="22" spans="1:11" s="16" customFormat="1" ht="25.5" x14ac:dyDescent="0.2">
      <c r="A22" s="10">
        <v>16</v>
      </c>
      <c r="B22" s="22" t="s">
        <v>26</v>
      </c>
      <c r="C22" s="11" t="s">
        <v>21</v>
      </c>
      <c r="D22" s="11">
        <v>1</v>
      </c>
      <c r="E22" s="60" t="s">
        <v>169</v>
      </c>
      <c r="F22" s="70">
        <v>41146</v>
      </c>
      <c r="G22" s="61">
        <v>3980000</v>
      </c>
      <c r="H22" s="13">
        <f>VLOOKUP(E22,[1]Sheet1!$B$3:$F$98,4,0)</f>
        <v>0</v>
      </c>
      <c r="I22" s="14" t="s">
        <v>23</v>
      </c>
      <c r="J22" s="14" t="s">
        <v>17</v>
      </c>
      <c r="K22" s="15"/>
    </row>
    <row r="23" spans="1:11" s="16" customFormat="1" x14ac:dyDescent="0.2">
      <c r="A23" s="10">
        <v>17</v>
      </c>
      <c r="B23" s="22" t="s">
        <v>28</v>
      </c>
      <c r="C23" s="11" t="s">
        <v>21</v>
      </c>
      <c r="D23" s="11">
        <v>1</v>
      </c>
      <c r="E23" s="60" t="s">
        <v>170</v>
      </c>
      <c r="F23" s="70"/>
      <c r="G23" s="61">
        <v>6985000</v>
      </c>
      <c r="H23" s="13">
        <f>VLOOKUP(E23,[1]Sheet1!$B$3:$F$98,4,0)</f>
        <v>0</v>
      </c>
      <c r="I23" s="14" t="s">
        <v>23</v>
      </c>
      <c r="J23" s="14" t="s">
        <v>17</v>
      </c>
      <c r="K23" s="15"/>
    </row>
    <row r="24" spans="1:11" s="16" customFormat="1" x14ac:dyDescent="0.2">
      <c r="A24" s="10">
        <v>18</v>
      </c>
      <c r="B24" s="22" t="s">
        <v>162</v>
      </c>
      <c r="C24" s="11" t="s">
        <v>21</v>
      </c>
      <c r="D24" s="11">
        <v>1</v>
      </c>
      <c r="E24" s="60" t="s">
        <v>171</v>
      </c>
      <c r="F24" s="70">
        <v>41474</v>
      </c>
      <c r="G24" s="61">
        <v>2945000</v>
      </c>
      <c r="H24" s="13">
        <f>VLOOKUP(E24,[1]Sheet1!$B$3:$F$98,4,0)</f>
        <v>0</v>
      </c>
      <c r="I24" s="14" t="s">
        <v>23</v>
      </c>
      <c r="J24" s="14" t="s">
        <v>17</v>
      </c>
      <c r="K24" s="15"/>
    </row>
    <row r="25" spans="1:11" s="16" customFormat="1" ht="25.5" x14ac:dyDescent="0.2">
      <c r="A25" s="10">
        <v>19</v>
      </c>
      <c r="B25" s="22" t="s">
        <v>163</v>
      </c>
      <c r="C25" s="11" t="s">
        <v>21</v>
      </c>
      <c r="D25" s="11">
        <v>1</v>
      </c>
      <c r="E25" s="60" t="s">
        <v>172</v>
      </c>
      <c r="F25" s="70">
        <v>41159</v>
      </c>
      <c r="G25" s="61">
        <v>3995000</v>
      </c>
      <c r="H25" s="13">
        <f>VLOOKUP(E25,[1]Sheet1!$B$3:$F$98,4,0)</f>
        <v>0</v>
      </c>
      <c r="I25" s="14" t="s">
        <v>23</v>
      </c>
      <c r="J25" s="14" t="s">
        <v>17</v>
      </c>
      <c r="K25" s="15"/>
    </row>
    <row r="26" spans="1:11" s="16" customFormat="1" x14ac:dyDescent="0.2">
      <c r="A26" s="10">
        <v>20</v>
      </c>
      <c r="B26" s="22" t="s">
        <v>28</v>
      </c>
      <c r="C26" s="11" t="s">
        <v>21</v>
      </c>
      <c r="D26" s="11">
        <v>1</v>
      </c>
      <c r="E26" s="60" t="s">
        <v>173</v>
      </c>
      <c r="F26" s="69" t="str">
        <f>VLOOKUP(E26,[1]Sheet1!$B$3:$F$98,5,0)</f>
        <v>27-06-2013</v>
      </c>
      <c r="G26" s="61">
        <v>7034500</v>
      </c>
      <c r="H26" s="13">
        <f>VLOOKUP(E26,[1]Sheet1!$B$3:$F$98,4,0)</f>
        <v>0</v>
      </c>
      <c r="I26" s="14" t="s">
        <v>23</v>
      </c>
      <c r="J26" s="14" t="s">
        <v>17</v>
      </c>
      <c r="K26" s="15"/>
    </row>
    <row r="27" spans="1:11" s="16" customFormat="1" ht="25.5" x14ac:dyDescent="0.2">
      <c r="A27" s="10">
        <v>21</v>
      </c>
      <c r="B27" s="11" t="s">
        <v>39</v>
      </c>
      <c r="C27" s="11" t="s">
        <v>21</v>
      </c>
      <c r="D27" s="11">
        <v>1</v>
      </c>
      <c r="E27" s="11" t="s">
        <v>40</v>
      </c>
      <c r="F27" s="69" t="str">
        <f>VLOOKUP(E27,[1]Sheet1!$B$3:$F$98,5,0)</f>
        <v>27-06-2013</v>
      </c>
      <c r="G27" s="13">
        <f>VLOOKUP(E27,[1]Sheet1!$B$3:$F$98,3,0)</f>
        <v>2425500</v>
      </c>
      <c r="H27" s="13">
        <f>VLOOKUP(E27,[1]Sheet1!$B$3:$F$98,4,0)</f>
        <v>0</v>
      </c>
      <c r="I27" s="11" t="s">
        <v>41</v>
      </c>
      <c r="J27" s="14" t="s">
        <v>17</v>
      </c>
      <c r="K27" s="15"/>
    </row>
    <row r="28" spans="1:11" s="16" customFormat="1" x14ac:dyDescent="0.2">
      <c r="A28" s="10">
        <v>22</v>
      </c>
      <c r="B28" s="11" t="s">
        <v>42</v>
      </c>
      <c r="C28" s="11" t="s">
        <v>21</v>
      </c>
      <c r="D28" s="11">
        <v>1</v>
      </c>
      <c r="E28" s="11" t="s">
        <v>43</v>
      </c>
      <c r="F28" s="69" t="str">
        <f>VLOOKUP(E28,[1]Sheet1!$B$3:$F$98,5,0)</f>
        <v>19-07-2013</v>
      </c>
      <c r="G28" s="13">
        <f>VLOOKUP(E28,[1]Sheet1!$B$3:$F$98,3,0)</f>
        <v>2475000</v>
      </c>
      <c r="H28" s="13">
        <f>VLOOKUP(E28,[1]Sheet1!$B$3:$F$98,4,0)</f>
        <v>0</v>
      </c>
      <c r="I28" s="11" t="s">
        <v>41</v>
      </c>
      <c r="J28" s="14" t="s">
        <v>17</v>
      </c>
      <c r="K28" s="15"/>
    </row>
    <row r="29" spans="1:11" s="16" customFormat="1" x14ac:dyDescent="0.2">
      <c r="A29" s="10">
        <v>23</v>
      </c>
      <c r="B29" s="22" t="s">
        <v>44</v>
      </c>
      <c r="C29" s="11" t="s">
        <v>21</v>
      </c>
      <c r="D29" s="11">
        <v>1</v>
      </c>
      <c r="E29" s="11" t="s">
        <v>45</v>
      </c>
      <c r="F29" s="69" t="str">
        <f>VLOOKUP(E29,[1]Sheet1!$B$3:$F$98,5,0)</f>
        <v>29-09-2013</v>
      </c>
      <c r="G29" s="13">
        <f>VLOOKUP(E29,[1]Sheet1!$B$3:$F$98,3,0)</f>
        <v>2475000</v>
      </c>
      <c r="H29" s="13">
        <f>VLOOKUP(E29,[1]Sheet1!$B$3:$F$98,4,0)</f>
        <v>0</v>
      </c>
      <c r="I29" s="11" t="s">
        <v>41</v>
      </c>
      <c r="J29" s="14" t="s">
        <v>17</v>
      </c>
      <c r="K29" s="15"/>
    </row>
    <row r="30" spans="1:11" s="16" customFormat="1" ht="25.5" x14ac:dyDescent="0.2">
      <c r="A30" s="10">
        <v>24</v>
      </c>
      <c r="B30" s="22" t="s">
        <v>39</v>
      </c>
      <c r="C30" s="11" t="s">
        <v>21</v>
      </c>
      <c r="D30" s="11">
        <v>1</v>
      </c>
      <c r="E30" s="11" t="s">
        <v>46</v>
      </c>
      <c r="F30" s="69" t="str">
        <f>VLOOKUP(E30,[1]Sheet1!$B$3:$F$98,5,0)</f>
        <v>27-06-2013</v>
      </c>
      <c r="G30" s="13">
        <f>VLOOKUP(E30,[1]Sheet1!$B$3:$F$98,3,0)</f>
        <v>2425500</v>
      </c>
      <c r="H30" s="13">
        <f>VLOOKUP(E30,[1]Sheet1!$B$3:$F$98,4,0)</f>
        <v>0</v>
      </c>
      <c r="I30" s="11" t="s">
        <v>41</v>
      </c>
      <c r="J30" s="14" t="s">
        <v>17</v>
      </c>
      <c r="K30" s="15"/>
    </row>
    <row r="31" spans="1:11" s="16" customFormat="1" x14ac:dyDescent="0.2">
      <c r="A31" s="10">
        <v>25</v>
      </c>
      <c r="B31" s="22" t="s">
        <v>47</v>
      </c>
      <c r="C31" s="11" t="s">
        <v>21</v>
      </c>
      <c r="D31" s="11">
        <v>1</v>
      </c>
      <c r="E31" s="19"/>
      <c r="F31" s="69"/>
      <c r="G31" s="13"/>
      <c r="H31" s="13"/>
      <c r="I31" s="14" t="s">
        <v>48</v>
      </c>
      <c r="J31" s="14" t="s">
        <v>17</v>
      </c>
      <c r="K31" s="15"/>
    </row>
    <row r="32" spans="1:11" s="16" customFormat="1" x14ac:dyDescent="0.2">
      <c r="A32" s="10">
        <v>26</v>
      </c>
      <c r="B32" s="22" t="s">
        <v>49</v>
      </c>
      <c r="C32" s="11" t="s">
        <v>21</v>
      </c>
      <c r="D32" s="11">
        <v>1</v>
      </c>
      <c r="E32" s="21"/>
      <c r="F32" s="69"/>
      <c r="G32" s="13"/>
      <c r="H32" s="13"/>
      <c r="I32" s="14" t="s">
        <v>41</v>
      </c>
      <c r="J32" s="14" t="s">
        <v>17</v>
      </c>
      <c r="K32" s="15"/>
    </row>
    <row r="33" spans="1:11" s="16" customFormat="1" x14ac:dyDescent="0.2">
      <c r="A33" s="10">
        <v>27</v>
      </c>
      <c r="B33" s="22" t="s">
        <v>50</v>
      </c>
      <c r="C33" s="11" t="s">
        <v>21</v>
      </c>
      <c r="D33" s="11">
        <v>1</v>
      </c>
      <c r="E33" s="12" t="s">
        <v>51</v>
      </c>
      <c r="F33" s="69" t="str">
        <f>VLOOKUP(E33,[1]Sheet1!$B$3:$F$98,5,0)</f>
        <v>10-08-2010</v>
      </c>
      <c r="G33" s="13">
        <f>VLOOKUP(E33,[1]Sheet1!$B$3:$F$98,3,0)</f>
        <v>2945000</v>
      </c>
      <c r="H33" s="13">
        <f>VLOOKUP(E33,[1]Sheet1!$B$3:$F$98,4,0)</f>
        <v>0</v>
      </c>
      <c r="I33" s="14" t="s">
        <v>41</v>
      </c>
      <c r="J33" s="14" t="s">
        <v>17</v>
      </c>
      <c r="K33" s="15"/>
    </row>
    <row r="34" spans="1:11" s="16" customFormat="1" x14ac:dyDescent="0.2">
      <c r="A34" s="10">
        <v>28</v>
      </c>
      <c r="B34" s="22" t="s">
        <v>52</v>
      </c>
      <c r="C34" s="11" t="s">
        <v>21</v>
      </c>
      <c r="D34" s="11">
        <v>1</v>
      </c>
      <c r="E34" s="11" t="s">
        <v>53</v>
      </c>
      <c r="F34" s="69" t="str">
        <f>VLOOKUP(E34,[1]Sheet1!$B$3:$F$98,5,0)</f>
        <v>01-05-2011</v>
      </c>
      <c r="G34" s="13">
        <f>VLOOKUP(E34,[1]Sheet1!$B$3:$F$98,3,0)</f>
        <v>3150000</v>
      </c>
      <c r="H34" s="13">
        <f>VLOOKUP(E34,[1]Sheet1!$B$3:$F$98,4,0)</f>
        <v>0</v>
      </c>
      <c r="I34" s="14" t="s">
        <v>41</v>
      </c>
      <c r="J34" s="14" t="s">
        <v>17</v>
      </c>
      <c r="K34" s="15"/>
    </row>
    <row r="35" spans="1:11" s="16" customFormat="1" x14ac:dyDescent="0.2">
      <c r="A35" s="10">
        <v>29</v>
      </c>
      <c r="B35" s="22" t="s">
        <v>54</v>
      </c>
      <c r="C35" s="11" t="s">
        <v>21</v>
      </c>
      <c r="D35" s="11">
        <v>1</v>
      </c>
      <c r="E35" s="20"/>
      <c r="F35" s="70"/>
      <c r="G35" s="13"/>
      <c r="H35" s="13"/>
      <c r="I35" s="14" t="s">
        <v>41</v>
      </c>
      <c r="J35" s="14" t="s">
        <v>17</v>
      </c>
      <c r="K35" s="15"/>
    </row>
    <row r="36" spans="1:11" s="16" customFormat="1" ht="25.5" x14ac:dyDescent="0.2">
      <c r="A36" s="10">
        <v>30</v>
      </c>
      <c r="B36" s="22" t="s">
        <v>39</v>
      </c>
      <c r="C36" s="11" t="s">
        <v>21</v>
      </c>
      <c r="D36" s="11">
        <v>1</v>
      </c>
      <c r="E36" s="60" t="s">
        <v>177</v>
      </c>
      <c r="F36" s="70">
        <v>41452</v>
      </c>
      <c r="G36" s="61">
        <v>2425500</v>
      </c>
      <c r="H36" s="13">
        <f>VLOOKUP(E36,[1]Sheet1!$B$3:$F$98,4,0)</f>
        <v>0</v>
      </c>
      <c r="I36" s="60" t="s">
        <v>183</v>
      </c>
      <c r="J36" s="14" t="s">
        <v>17</v>
      </c>
      <c r="K36" s="15"/>
    </row>
    <row r="37" spans="1:11" s="16" customFormat="1" ht="25.5" x14ac:dyDescent="0.2">
      <c r="A37" s="10">
        <v>31</v>
      </c>
      <c r="B37" s="22" t="s">
        <v>39</v>
      </c>
      <c r="C37" s="11" t="s">
        <v>21</v>
      </c>
      <c r="D37" s="11">
        <v>1</v>
      </c>
      <c r="E37" s="60" t="s">
        <v>178</v>
      </c>
      <c r="F37" s="70">
        <v>41452</v>
      </c>
      <c r="G37" s="61">
        <v>2425500</v>
      </c>
      <c r="H37" s="13">
        <f>VLOOKUP(E37,[1]Sheet1!$B$3:$F$98,4,0)</f>
        <v>0</v>
      </c>
      <c r="I37" s="60" t="s">
        <v>183</v>
      </c>
      <c r="J37" s="14" t="s">
        <v>17</v>
      </c>
      <c r="K37" s="15"/>
    </row>
    <row r="38" spans="1:11" s="16" customFormat="1" x14ac:dyDescent="0.2">
      <c r="A38" s="10">
        <v>32</v>
      </c>
      <c r="B38" s="22" t="s">
        <v>174</v>
      </c>
      <c r="C38" s="11" t="s">
        <v>21</v>
      </c>
      <c r="D38" s="11">
        <v>1</v>
      </c>
      <c r="E38" s="60" t="s">
        <v>179</v>
      </c>
      <c r="F38" s="70">
        <v>40430</v>
      </c>
      <c r="G38" s="61">
        <v>2945000</v>
      </c>
      <c r="H38" s="13">
        <f>VLOOKUP(E38,[1]Sheet1!$B$3:$F$98,4,0)</f>
        <v>0</v>
      </c>
      <c r="I38" s="60" t="s">
        <v>183</v>
      </c>
      <c r="J38" s="14" t="s">
        <v>17</v>
      </c>
      <c r="K38" s="15"/>
    </row>
    <row r="39" spans="1:11" s="16" customFormat="1" x14ac:dyDescent="0.2">
      <c r="A39" s="10">
        <v>33</v>
      </c>
      <c r="B39" s="22" t="s">
        <v>175</v>
      </c>
      <c r="C39" s="11" t="s">
        <v>21</v>
      </c>
      <c r="D39" s="11">
        <v>1</v>
      </c>
      <c r="E39" s="60" t="s">
        <v>180</v>
      </c>
      <c r="F39" s="70">
        <v>40418</v>
      </c>
      <c r="G39" s="61">
        <v>3008250</v>
      </c>
      <c r="H39" s="13">
        <f>VLOOKUP(E39,[1]Sheet1!$B$3:$F$98,4,0)</f>
        <v>0</v>
      </c>
      <c r="I39" s="60" t="s">
        <v>183</v>
      </c>
      <c r="J39" s="14" t="s">
        <v>17</v>
      </c>
      <c r="K39" s="15"/>
    </row>
    <row r="40" spans="1:11" s="16" customFormat="1" ht="25.5" x14ac:dyDescent="0.2">
      <c r="A40" s="10">
        <v>34</v>
      </c>
      <c r="B40" s="22" t="s">
        <v>39</v>
      </c>
      <c r="C40" s="11" t="s">
        <v>21</v>
      </c>
      <c r="D40" s="11">
        <v>1</v>
      </c>
      <c r="E40" s="60" t="s">
        <v>181</v>
      </c>
      <c r="F40" s="70">
        <v>41452</v>
      </c>
      <c r="G40" s="62">
        <v>2425500</v>
      </c>
      <c r="H40" s="13">
        <f>VLOOKUP(E40,[1]Sheet1!$B$3:$F$98,4,0)</f>
        <v>0</v>
      </c>
      <c r="I40" s="60" t="s">
        <v>183</v>
      </c>
      <c r="J40" s="14" t="s">
        <v>17</v>
      </c>
      <c r="K40" s="15"/>
    </row>
    <row r="41" spans="1:11" s="16" customFormat="1" x14ac:dyDescent="0.2">
      <c r="A41" s="10">
        <v>35</v>
      </c>
      <c r="B41" s="22" t="s">
        <v>176</v>
      </c>
      <c r="C41" s="11" t="s">
        <v>21</v>
      </c>
      <c r="D41" s="11">
        <v>1</v>
      </c>
      <c r="E41" s="60" t="s">
        <v>182</v>
      </c>
      <c r="F41" s="70">
        <v>40787</v>
      </c>
      <c r="G41" s="61">
        <v>3184237</v>
      </c>
      <c r="H41" s="13">
        <f>VLOOKUP(E41,[1]Sheet1!$B$3:$F$98,4,0)</f>
        <v>0</v>
      </c>
      <c r="I41" s="60" t="s">
        <v>183</v>
      </c>
      <c r="J41" s="14" t="s">
        <v>17</v>
      </c>
      <c r="K41" s="15"/>
    </row>
    <row r="42" spans="1:11" s="16" customFormat="1" ht="25.5" x14ac:dyDescent="0.2">
      <c r="A42" s="10">
        <v>36</v>
      </c>
      <c r="B42" s="22" t="s">
        <v>55</v>
      </c>
      <c r="C42" s="11" t="s">
        <v>21</v>
      </c>
      <c r="D42" s="11">
        <v>1</v>
      </c>
      <c r="E42" s="11" t="s">
        <v>56</v>
      </c>
      <c r="F42" s="69" t="str">
        <f>VLOOKUP(E42,[1]Sheet1!$B$3:$F$98,5,0)</f>
        <v>11-06-2014</v>
      </c>
      <c r="G42" s="13">
        <f>VLOOKUP(E42,[1]Sheet1!$B$3:$F$98,3,0)</f>
        <v>25820300</v>
      </c>
      <c r="H42" s="13">
        <f>VLOOKUP(E42,[1]Sheet1!$B$3:$F$98,4,0)</f>
        <v>0</v>
      </c>
      <c r="I42" s="11" t="s">
        <v>57</v>
      </c>
      <c r="J42" s="14" t="s">
        <v>17</v>
      </c>
      <c r="K42" s="15"/>
    </row>
    <row r="43" spans="1:11" s="16" customFormat="1" x14ac:dyDescent="0.2">
      <c r="A43" s="10">
        <v>37</v>
      </c>
      <c r="B43" s="22" t="s">
        <v>151</v>
      </c>
      <c r="C43" s="11" t="s">
        <v>21</v>
      </c>
      <c r="D43" s="11">
        <v>1</v>
      </c>
      <c r="E43" s="60" t="s">
        <v>155</v>
      </c>
      <c r="F43" s="70">
        <v>40323</v>
      </c>
      <c r="G43" s="61">
        <v>14272930</v>
      </c>
      <c r="H43" s="13">
        <f>VLOOKUP(E43,[1]Sheet1!$B$3:$F$98,4,0)</f>
        <v>0</v>
      </c>
      <c r="I43" s="60" t="s">
        <v>66</v>
      </c>
      <c r="J43" s="14" t="s">
        <v>17</v>
      </c>
      <c r="K43" s="15"/>
    </row>
    <row r="44" spans="1:11" s="16" customFormat="1" x14ac:dyDescent="0.2">
      <c r="A44" s="10">
        <v>38</v>
      </c>
      <c r="B44" s="22" t="s">
        <v>152</v>
      </c>
      <c r="C44" s="11" t="s">
        <v>21</v>
      </c>
      <c r="D44" s="11">
        <v>1</v>
      </c>
      <c r="E44" s="60" t="s">
        <v>156</v>
      </c>
      <c r="F44" s="70">
        <v>40480</v>
      </c>
      <c r="G44" s="61">
        <v>19990000</v>
      </c>
      <c r="H44" s="13">
        <f>VLOOKUP(E44,[1]Sheet1!$B$3:$F$98,4,0)</f>
        <v>0</v>
      </c>
      <c r="I44" s="60" t="s">
        <v>66</v>
      </c>
      <c r="J44" s="14" t="s">
        <v>17</v>
      </c>
      <c r="K44" s="15"/>
    </row>
    <row r="45" spans="1:11" s="16" customFormat="1" x14ac:dyDescent="0.2">
      <c r="A45" s="10">
        <v>39</v>
      </c>
      <c r="B45" s="22" t="s">
        <v>153</v>
      </c>
      <c r="C45" s="11" t="s">
        <v>21</v>
      </c>
      <c r="D45" s="11">
        <v>1</v>
      </c>
      <c r="E45" s="60" t="s">
        <v>157</v>
      </c>
      <c r="F45" s="70">
        <v>40323</v>
      </c>
      <c r="G45" s="61">
        <v>22310000</v>
      </c>
      <c r="H45" s="13">
        <f>VLOOKUP(E45,[1]Sheet1!$B$3:$F$98,4,0)</f>
        <v>0</v>
      </c>
      <c r="I45" s="60" t="s">
        <v>66</v>
      </c>
      <c r="J45" s="14" t="s">
        <v>17</v>
      </c>
      <c r="K45" s="15"/>
    </row>
    <row r="46" spans="1:11" s="16" customFormat="1" x14ac:dyDescent="0.2">
      <c r="A46" s="10">
        <v>40</v>
      </c>
      <c r="B46" s="22" t="s">
        <v>151</v>
      </c>
      <c r="C46" s="11" t="s">
        <v>21</v>
      </c>
      <c r="D46" s="11">
        <v>1</v>
      </c>
      <c r="E46" s="60" t="s">
        <v>158</v>
      </c>
      <c r="F46" s="70">
        <v>39734</v>
      </c>
      <c r="G46" s="61">
        <v>26912000</v>
      </c>
      <c r="H46" s="13">
        <f>VLOOKUP(E46,[1]Sheet1!$B$3:$F$98,4,0)</f>
        <v>0</v>
      </c>
      <c r="I46" s="60" t="s">
        <v>66</v>
      </c>
      <c r="J46" s="14" t="s">
        <v>17</v>
      </c>
      <c r="K46" s="15"/>
    </row>
    <row r="47" spans="1:11" s="16" customFormat="1" ht="25.5" x14ac:dyDescent="0.2">
      <c r="A47" s="10">
        <v>41</v>
      </c>
      <c r="B47" s="22" t="s">
        <v>154</v>
      </c>
      <c r="C47" s="11" t="s">
        <v>21</v>
      </c>
      <c r="D47" s="11">
        <v>1</v>
      </c>
      <c r="E47" s="60" t="s">
        <v>159</v>
      </c>
      <c r="F47" s="70">
        <v>40714</v>
      </c>
      <c r="G47" s="61">
        <v>18172727</v>
      </c>
      <c r="H47" s="13">
        <f>VLOOKUP(E47,[1]Sheet1!$B$3:$F$98,4,0)</f>
        <v>0</v>
      </c>
      <c r="I47" s="63" t="s">
        <v>23</v>
      </c>
      <c r="J47" s="14" t="s">
        <v>17</v>
      </c>
      <c r="K47" s="15"/>
    </row>
    <row r="48" spans="1:11" s="16" customFormat="1" ht="25.5" x14ac:dyDescent="0.2">
      <c r="A48" s="10">
        <v>42</v>
      </c>
      <c r="B48" s="22" t="s">
        <v>189</v>
      </c>
      <c r="C48" s="11" t="s">
        <v>21</v>
      </c>
      <c r="D48" s="11">
        <v>1</v>
      </c>
      <c r="E48" s="60" t="s">
        <v>200</v>
      </c>
      <c r="F48" s="70">
        <v>40749</v>
      </c>
      <c r="G48" s="61">
        <v>21630000</v>
      </c>
      <c r="H48" s="13">
        <f>VLOOKUP(E48,[1]Sheet1!$B$3:$F$98,4,0)</f>
        <v>0</v>
      </c>
      <c r="I48" s="60" t="s">
        <v>183</v>
      </c>
      <c r="J48" s="14" t="s">
        <v>17</v>
      </c>
      <c r="K48" s="15"/>
    </row>
    <row r="49" spans="1:11" s="16" customFormat="1" ht="25.5" x14ac:dyDescent="0.2">
      <c r="A49" s="10">
        <v>43</v>
      </c>
      <c r="B49" s="22" t="s">
        <v>189</v>
      </c>
      <c r="C49" s="11" t="s">
        <v>21</v>
      </c>
      <c r="D49" s="11">
        <v>1</v>
      </c>
      <c r="E49" s="60" t="s">
        <v>201</v>
      </c>
      <c r="F49" s="70">
        <v>40749</v>
      </c>
      <c r="G49" s="61">
        <v>21630000</v>
      </c>
      <c r="H49" s="13">
        <f>VLOOKUP(E49,[1]Sheet1!$B$3:$F$98,4,0)</f>
        <v>0</v>
      </c>
      <c r="I49" s="60" t="s">
        <v>183</v>
      </c>
      <c r="J49" s="14" t="s">
        <v>17</v>
      </c>
      <c r="K49" s="15"/>
    </row>
    <row r="50" spans="1:11" s="16" customFormat="1" ht="25.5" x14ac:dyDescent="0.2">
      <c r="A50" s="10">
        <v>44</v>
      </c>
      <c r="B50" s="22" t="s">
        <v>189</v>
      </c>
      <c r="C50" s="11" t="s">
        <v>21</v>
      </c>
      <c r="D50" s="11">
        <v>1</v>
      </c>
      <c r="E50" s="60" t="s">
        <v>202</v>
      </c>
      <c r="F50" s="70">
        <v>40749</v>
      </c>
      <c r="G50" s="61">
        <v>21630000</v>
      </c>
      <c r="H50" s="13">
        <f>VLOOKUP(E50,[1]Sheet1!$B$3:$F$98,4,0)</f>
        <v>0</v>
      </c>
      <c r="I50" s="60" t="s">
        <v>183</v>
      </c>
      <c r="J50" s="14" t="s">
        <v>17</v>
      </c>
      <c r="K50" s="15"/>
    </row>
    <row r="51" spans="1:11" s="16" customFormat="1" ht="25.5" x14ac:dyDescent="0.2">
      <c r="A51" s="10">
        <v>45</v>
      </c>
      <c r="B51" s="22" t="s">
        <v>189</v>
      </c>
      <c r="C51" s="11" t="s">
        <v>21</v>
      </c>
      <c r="D51" s="11">
        <v>1</v>
      </c>
      <c r="E51" s="60" t="s">
        <v>203</v>
      </c>
      <c r="F51" s="70">
        <v>40749</v>
      </c>
      <c r="G51" s="61">
        <v>21630000</v>
      </c>
      <c r="H51" s="13">
        <f>VLOOKUP(E51,[1]Sheet1!$B$3:$F$98,4,0)</f>
        <v>0</v>
      </c>
      <c r="I51" s="60" t="s">
        <v>183</v>
      </c>
      <c r="J51" s="14" t="s">
        <v>17</v>
      </c>
      <c r="K51" s="15"/>
    </row>
    <row r="52" spans="1:11" s="16" customFormat="1" ht="25.5" x14ac:dyDescent="0.2">
      <c r="A52" s="10">
        <v>46</v>
      </c>
      <c r="B52" s="22" t="s">
        <v>189</v>
      </c>
      <c r="C52" s="11" t="s">
        <v>21</v>
      </c>
      <c r="D52" s="11">
        <v>1</v>
      </c>
      <c r="E52" s="60" t="s">
        <v>204</v>
      </c>
      <c r="F52" s="70">
        <v>40749</v>
      </c>
      <c r="G52" s="61">
        <v>21630000</v>
      </c>
      <c r="H52" s="13">
        <f>VLOOKUP(E52,[1]Sheet1!$B$3:$F$98,4,0)</f>
        <v>0</v>
      </c>
      <c r="I52" s="60" t="s">
        <v>183</v>
      </c>
      <c r="J52" s="14" t="s">
        <v>17</v>
      </c>
      <c r="K52" s="15"/>
    </row>
    <row r="53" spans="1:11" s="16" customFormat="1" x14ac:dyDescent="0.2">
      <c r="A53" s="10">
        <v>47</v>
      </c>
      <c r="B53" s="11" t="s">
        <v>64</v>
      </c>
      <c r="C53" s="11" t="s">
        <v>21</v>
      </c>
      <c r="D53" s="11">
        <v>1</v>
      </c>
      <c r="E53" s="11" t="s">
        <v>65</v>
      </c>
      <c r="F53" s="69" t="str">
        <f>VLOOKUP(E53,[1]Sheet1!$B$3:$F$98,5,0)</f>
        <v>25-08-2012</v>
      </c>
      <c r="G53" s="13">
        <f>VLOOKUP(E53,[1]Sheet1!$B$3:$F$98,3,0)</f>
        <v>920000</v>
      </c>
      <c r="H53" s="13">
        <f>VLOOKUP(E53,[1]Sheet1!$B$3:$F$98,4,0)</f>
        <v>0</v>
      </c>
      <c r="I53" s="11" t="s">
        <v>66</v>
      </c>
      <c r="J53" s="25" t="s">
        <v>17</v>
      </c>
      <c r="K53" s="15"/>
    </row>
    <row r="54" spans="1:11" s="16" customFormat="1" x14ac:dyDescent="0.2">
      <c r="A54" s="10">
        <v>48</v>
      </c>
      <c r="B54" s="11" t="s">
        <v>67</v>
      </c>
      <c r="C54" s="11" t="s">
        <v>21</v>
      </c>
      <c r="D54" s="11">
        <v>1</v>
      </c>
      <c r="E54" s="11" t="s">
        <v>68</v>
      </c>
      <c r="F54" s="69" t="str">
        <f>VLOOKUP(E54,[1]Sheet1!$B$3:$F$98,5,0)</f>
        <v>27-06-2013</v>
      </c>
      <c r="G54" s="13">
        <f>VLOOKUP(E54,[1]Sheet1!$B$3:$F$98,3,0)</f>
        <v>935000</v>
      </c>
      <c r="H54" s="13">
        <f>VLOOKUP(E54,[1]Sheet1!$B$3:$F$98,4,0)</f>
        <v>0</v>
      </c>
      <c r="I54" s="11" t="s">
        <v>66</v>
      </c>
      <c r="J54" s="25" t="s">
        <v>17</v>
      </c>
      <c r="K54" s="15"/>
    </row>
    <row r="55" spans="1:11" s="16" customFormat="1" ht="25.5" x14ac:dyDescent="0.2">
      <c r="A55" s="10">
        <v>49</v>
      </c>
      <c r="B55" s="20" t="s">
        <v>69</v>
      </c>
      <c r="C55" s="11" t="s">
        <v>21</v>
      </c>
      <c r="D55" s="11">
        <v>1</v>
      </c>
      <c r="E55" s="20" t="s">
        <v>70</v>
      </c>
      <c r="F55" s="69" t="str">
        <f>VLOOKUP(E55,[1]Sheet1!$B$3:$F$98,5,0)</f>
        <v>11-06-2014</v>
      </c>
      <c r="G55" s="13">
        <f>VLOOKUP(E55,[1]Sheet1!$B$3:$F$98,3,0)</f>
        <v>1500000</v>
      </c>
      <c r="H55" s="13">
        <f>VLOOKUP(E55,[1]Sheet1!$B$3:$F$98,4,0)</f>
        <v>0</v>
      </c>
      <c r="I55" s="11" t="s">
        <v>66</v>
      </c>
      <c r="J55" s="25" t="s">
        <v>17</v>
      </c>
      <c r="K55" s="15"/>
    </row>
    <row r="56" spans="1:11" s="16" customFormat="1" x14ac:dyDescent="0.2">
      <c r="A56" s="10">
        <v>50</v>
      </c>
      <c r="B56" s="60" t="s">
        <v>184</v>
      </c>
      <c r="C56" s="11" t="s">
        <v>21</v>
      </c>
      <c r="D56" s="11">
        <v>1</v>
      </c>
      <c r="E56" s="60" t="s">
        <v>191</v>
      </c>
      <c r="F56" s="70">
        <v>40759</v>
      </c>
      <c r="G56" s="61">
        <v>717948</v>
      </c>
      <c r="H56" s="13">
        <f>VLOOKUP(E56,[1]Sheet1!$B$3:$F$98,4,0)</f>
        <v>0</v>
      </c>
      <c r="I56" s="60" t="s">
        <v>66</v>
      </c>
      <c r="J56" s="25" t="s">
        <v>17</v>
      </c>
      <c r="K56" s="15"/>
    </row>
    <row r="57" spans="1:11" s="16" customFormat="1" x14ac:dyDescent="0.2">
      <c r="A57" s="10">
        <v>51</v>
      </c>
      <c r="B57" s="60" t="s">
        <v>184</v>
      </c>
      <c r="C57" s="11" t="s">
        <v>21</v>
      </c>
      <c r="D57" s="11">
        <v>1</v>
      </c>
      <c r="E57" s="60" t="s">
        <v>192</v>
      </c>
      <c r="F57" s="70">
        <v>40759</v>
      </c>
      <c r="G57" s="61">
        <v>717948</v>
      </c>
      <c r="H57" s="13">
        <f>VLOOKUP(E57,[1]Sheet1!$B$3:$F$98,4,0)</f>
        <v>0</v>
      </c>
      <c r="I57" s="60" t="s">
        <v>66</v>
      </c>
      <c r="J57" s="25" t="s">
        <v>17</v>
      </c>
      <c r="K57" s="15"/>
    </row>
    <row r="58" spans="1:11" s="16" customFormat="1" x14ac:dyDescent="0.2">
      <c r="A58" s="10">
        <v>52</v>
      </c>
      <c r="B58" s="60" t="s">
        <v>184</v>
      </c>
      <c r="C58" s="11" t="s">
        <v>21</v>
      </c>
      <c r="D58" s="11">
        <v>1</v>
      </c>
      <c r="E58" s="60" t="s">
        <v>193</v>
      </c>
      <c r="F58" s="70">
        <v>40759</v>
      </c>
      <c r="G58" s="61">
        <v>717948</v>
      </c>
      <c r="H58" s="13">
        <f>VLOOKUP(E58,[1]Sheet1!$B$3:$F$98,4,0)</f>
        <v>0</v>
      </c>
      <c r="I58" s="60" t="s">
        <v>66</v>
      </c>
      <c r="J58" s="25" t="s">
        <v>17</v>
      </c>
      <c r="K58" s="15"/>
    </row>
    <row r="59" spans="1:11" s="16" customFormat="1" ht="25.5" x14ac:dyDescent="0.2">
      <c r="A59" s="10">
        <v>53</v>
      </c>
      <c r="B59" s="22" t="s">
        <v>185</v>
      </c>
      <c r="C59" s="11" t="s">
        <v>21</v>
      </c>
      <c r="D59" s="11">
        <v>1</v>
      </c>
      <c r="E59" s="60" t="s">
        <v>194</v>
      </c>
      <c r="F59" s="70">
        <v>40634</v>
      </c>
      <c r="G59" s="61">
        <v>780000</v>
      </c>
      <c r="H59" s="13">
        <f>VLOOKUP(E59,[1]Sheet1!$B$3:$F$98,4,0)</f>
        <v>0</v>
      </c>
      <c r="I59" s="60" t="s">
        <v>66</v>
      </c>
      <c r="J59" s="25" t="s">
        <v>17</v>
      </c>
      <c r="K59" s="15"/>
    </row>
    <row r="60" spans="1:11" s="16" customFormat="1" x14ac:dyDescent="0.2">
      <c r="A60" s="10">
        <v>54</v>
      </c>
      <c r="B60" s="60" t="s">
        <v>186</v>
      </c>
      <c r="C60" s="11" t="s">
        <v>21</v>
      </c>
      <c r="D60" s="11">
        <v>1</v>
      </c>
      <c r="E60" s="60" t="s">
        <v>195</v>
      </c>
      <c r="F60" s="70">
        <v>40634</v>
      </c>
      <c r="G60" s="61">
        <v>780000</v>
      </c>
      <c r="H60" s="13">
        <f>VLOOKUP(E60,[1]Sheet1!$B$3:$F$98,4,0)</f>
        <v>0</v>
      </c>
      <c r="I60" s="60" t="s">
        <v>66</v>
      </c>
      <c r="J60" s="25" t="s">
        <v>17</v>
      </c>
      <c r="K60" s="15"/>
    </row>
    <row r="61" spans="1:11" s="16" customFormat="1" x14ac:dyDescent="0.2">
      <c r="A61" s="10">
        <v>55</v>
      </c>
      <c r="B61" s="60" t="s">
        <v>67</v>
      </c>
      <c r="C61" s="11" t="s">
        <v>21</v>
      </c>
      <c r="D61" s="11">
        <v>1</v>
      </c>
      <c r="E61" s="60" t="s">
        <v>196</v>
      </c>
      <c r="F61" s="70">
        <v>41474</v>
      </c>
      <c r="G61" s="61">
        <v>935000</v>
      </c>
      <c r="H61" s="13">
        <f>VLOOKUP(E61,[1]Sheet1!$B$3:$F$98,4,0)</f>
        <v>0</v>
      </c>
      <c r="I61" s="60" t="s">
        <v>66</v>
      </c>
      <c r="J61" s="25" t="s">
        <v>17</v>
      </c>
      <c r="K61" s="15"/>
    </row>
    <row r="62" spans="1:11" s="16" customFormat="1" x14ac:dyDescent="0.2">
      <c r="A62" s="10">
        <v>56</v>
      </c>
      <c r="B62" s="60" t="s">
        <v>187</v>
      </c>
      <c r="C62" s="11" t="s">
        <v>21</v>
      </c>
      <c r="D62" s="11">
        <v>1</v>
      </c>
      <c r="E62" s="60" t="s">
        <v>197</v>
      </c>
      <c r="F62" s="70">
        <v>40709</v>
      </c>
      <c r="G62" s="61">
        <v>702202</v>
      </c>
      <c r="H62" s="13">
        <f>VLOOKUP(E62,[1]Sheet1!$B$3:$F$98,4,0)</f>
        <v>0</v>
      </c>
      <c r="I62" s="60" t="s">
        <v>66</v>
      </c>
      <c r="J62" s="25" t="s">
        <v>17</v>
      </c>
      <c r="K62" s="15"/>
    </row>
    <row r="63" spans="1:11" s="16" customFormat="1" ht="25.5" x14ac:dyDescent="0.2">
      <c r="A63" s="10">
        <v>57</v>
      </c>
      <c r="B63" s="22" t="s">
        <v>188</v>
      </c>
      <c r="C63" s="11" t="s">
        <v>21</v>
      </c>
      <c r="D63" s="11">
        <v>1</v>
      </c>
      <c r="E63" s="60" t="s">
        <v>198</v>
      </c>
      <c r="F63" s="70">
        <v>40709</v>
      </c>
      <c r="G63" s="61">
        <v>702202</v>
      </c>
      <c r="H63" s="13">
        <f>VLOOKUP(E63,[1]Sheet1!$B$3:$F$98,4,0)</f>
        <v>0</v>
      </c>
      <c r="I63" s="60" t="s">
        <v>66</v>
      </c>
      <c r="J63" s="25" t="s">
        <v>17</v>
      </c>
      <c r="K63" s="15"/>
    </row>
    <row r="64" spans="1:11" s="16" customFormat="1" ht="13.5" customHeight="1" x14ac:dyDescent="0.2">
      <c r="A64" s="10">
        <v>58</v>
      </c>
      <c r="B64" s="60" t="s">
        <v>64</v>
      </c>
      <c r="C64" s="11" t="s">
        <v>21</v>
      </c>
      <c r="D64" s="11">
        <v>1</v>
      </c>
      <c r="E64" s="60" t="s">
        <v>199</v>
      </c>
      <c r="F64" s="70">
        <v>41136</v>
      </c>
      <c r="G64" s="61">
        <v>920000</v>
      </c>
      <c r="H64" s="13">
        <f>VLOOKUP(E64,[1]Sheet1!$B$3:$F$98,4,0)</f>
        <v>0</v>
      </c>
      <c r="I64" s="60" t="s">
        <v>66</v>
      </c>
      <c r="J64" s="25" t="s">
        <v>17</v>
      </c>
      <c r="K64" s="15"/>
    </row>
    <row r="65" spans="1:11" s="16" customFormat="1" x14ac:dyDescent="0.2">
      <c r="A65" s="10">
        <v>59</v>
      </c>
      <c r="B65" s="60" t="s">
        <v>190</v>
      </c>
      <c r="C65" s="11" t="s">
        <v>21</v>
      </c>
      <c r="D65" s="11">
        <v>1</v>
      </c>
      <c r="E65" s="60" t="s">
        <v>205</v>
      </c>
      <c r="F65" s="70">
        <v>39756</v>
      </c>
      <c r="G65" s="61">
        <v>18236052</v>
      </c>
      <c r="H65" s="13">
        <f>VLOOKUP(E65,[1]Sheet1!$B$3:$F$98,4,0)</f>
        <v>0</v>
      </c>
      <c r="I65" s="60" t="s">
        <v>66</v>
      </c>
      <c r="J65" s="25" t="s">
        <v>17</v>
      </c>
      <c r="K65" s="15"/>
    </row>
    <row r="66" spans="1:11" s="16" customFormat="1" ht="25.5" x14ac:dyDescent="0.2">
      <c r="A66" s="10">
        <v>60</v>
      </c>
      <c r="B66" s="64" t="s">
        <v>206</v>
      </c>
      <c r="C66" s="11" t="s">
        <v>21</v>
      </c>
      <c r="D66" s="11">
        <v>1</v>
      </c>
      <c r="E66" s="60" t="s">
        <v>207</v>
      </c>
      <c r="F66" s="70">
        <v>40963</v>
      </c>
      <c r="G66" s="61">
        <v>56360000</v>
      </c>
      <c r="H66" s="61">
        <v>4696685</v>
      </c>
      <c r="I66" s="60" t="s">
        <v>66</v>
      </c>
      <c r="J66" s="25" t="s">
        <v>17</v>
      </c>
      <c r="K66" s="15"/>
    </row>
    <row r="67" spans="1:11" s="16" customFormat="1" x14ac:dyDescent="0.2">
      <c r="A67" s="10">
        <v>61</v>
      </c>
      <c r="B67" s="74" t="s">
        <v>216</v>
      </c>
      <c r="C67" s="11" t="s">
        <v>21</v>
      </c>
      <c r="D67" s="11">
        <v>1</v>
      </c>
      <c r="E67" s="75" t="s">
        <v>217</v>
      </c>
      <c r="F67" s="76">
        <v>41739</v>
      </c>
      <c r="G67" s="77">
        <v>2200000</v>
      </c>
      <c r="H67" s="78">
        <v>0</v>
      </c>
      <c r="I67" s="79" t="s">
        <v>41</v>
      </c>
      <c r="J67" s="80" t="s">
        <v>17</v>
      </c>
      <c r="K67" s="81"/>
    </row>
    <row r="68" spans="1:11" s="16" customFormat="1" x14ac:dyDescent="0.2">
      <c r="A68" s="10">
        <v>62</v>
      </c>
      <c r="B68" s="74" t="s">
        <v>216</v>
      </c>
      <c r="C68" s="11" t="s">
        <v>21</v>
      </c>
      <c r="D68" s="11">
        <v>1</v>
      </c>
      <c r="E68" s="75" t="s">
        <v>218</v>
      </c>
      <c r="F68" s="76">
        <v>41739</v>
      </c>
      <c r="G68" s="77">
        <v>2200000</v>
      </c>
      <c r="H68" s="78">
        <v>0</v>
      </c>
      <c r="I68" s="79" t="s">
        <v>41</v>
      </c>
      <c r="J68" s="80" t="s">
        <v>17</v>
      </c>
      <c r="K68" s="81"/>
    </row>
    <row r="69" spans="1:11" s="16" customFormat="1" x14ac:dyDescent="0.2">
      <c r="A69" s="10">
        <v>63</v>
      </c>
      <c r="B69" s="74" t="s">
        <v>216</v>
      </c>
      <c r="C69" s="11" t="s">
        <v>21</v>
      </c>
      <c r="D69" s="11">
        <v>1</v>
      </c>
      <c r="E69" s="75" t="s">
        <v>219</v>
      </c>
      <c r="F69" s="76">
        <v>41739</v>
      </c>
      <c r="G69" s="77">
        <v>2200000</v>
      </c>
      <c r="H69" s="78">
        <v>0</v>
      </c>
      <c r="I69" s="79" t="s">
        <v>41</v>
      </c>
      <c r="J69" s="80" t="s">
        <v>17</v>
      </c>
      <c r="K69" s="81"/>
    </row>
    <row r="70" spans="1:11" s="16" customFormat="1" x14ac:dyDescent="0.2">
      <c r="A70" s="10">
        <v>64</v>
      </c>
      <c r="B70" s="74" t="s">
        <v>216</v>
      </c>
      <c r="C70" s="11" t="s">
        <v>21</v>
      </c>
      <c r="D70" s="11">
        <v>1</v>
      </c>
      <c r="E70" s="75" t="s">
        <v>220</v>
      </c>
      <c r="F70" s="76">
        <v>41739</v>
      </c>
      <c r="G70" s="77">
        <v>2200000</v>
      </c>
      <c r="H70" s="78">
        <v>0</v>
      </c>
      <c r="I70" s="79" t="s">
        <v>41</v>
      </c>
      <c r="J70" s="80" t="s">
        <v>17</v>
      </c>
      <c r="K70" s="81"/>
    </row>
    <row r="71" spans="1:11" s="16" customFormat="1" x14ac:dyDescent="0.2">
      <c r="A71" s="10">
        <v>65</v>
      </c>
      <c r="B71" s="74" t="s">
        <v>216</v>
      </c>
      <c r="C71" s="11" t="s">
        <v>21</v>
      </c>
      <c r="D71" s="11">
        <v>1</v>
      </c>
      <c r="E71" s="75" t="s">
        <v>221</v>
      </c>
      <c r="F71" s="76">
        <v>41739</v>
      </c>
      <c r="G71" s="77">
        <v>2200000</v>
      </c>
      <c r="H71" s="78">
        <v>0</v>
      </c>
      <c r="I71" s="79" t="s">
        <v>41</v>
      </c>
      <c r="J71" s="80" t="s">
        <v>17</v>
      </c>
      <c r="K71" s="81"/>
    </row>
    <row r="72" spans="1:11" s="16" customFormat="1" x14ac:dyDescent="0.2">
      <c r="A72" s="10">
        <v>66</v>
      </c>
      <c r="B72" s="74" t="s">
        <v>216</v>
      </c>
      <c r="C72" s="11" t="s">
        <v>21</v>
      </c>
      <c r="D72" s="11">
        <v>1</v>
      </c>
      <c r="E72" s="75" t="s">
        <v>222</v>
      </c>
      <c r="F72" s="76">
        <v>41739</v>
      </c>
      <c r="G72" s="77">
        <v>2200000</v>
      </c>
      <c r="H72" s="78">
        <v>0</v>
      </c>
      <c r="I72" s="79" t="s">
        <v>41</v>
      </c>
      <c r="J72" s="80" t="s">
        <v>17</v>
      </c>
      <c r="K72" s="81"/>
    </row>
    <row r="73" spans="1:11" s="16" customFormat="1" x14ac:dyDescent="0.2">
      <c r="A73" s="10">
        <v>67</v>
      </c>
      <c r="B73" s="74" t="s">
        <v>216</v>
      </c>
      <c r="C73" s="11" t="s">
        <v>21</v>
      </c>
      <c r="D73" s="11">
        <v>1</v>
      </c>
      <c r="E73" s="75" t="s">
        <v>223</v>
      </c>
      <c r="F73" s="76">
        <v>41739</v>
      </c>
      <c r="G73" s="77">
        <v>2200000</v>
      </c>
      <c r="H73" s="78">
        <v>0</v>
      </c>
      <c r="I73" s="79" t="s">
        <v>41</v>
      </c>
      <c r="J73" s="80" t="s">
        <v>17</v>
      </c>
      <c r="K73" s="81"/>
    </row>
    <row r="74" spans="1:11" s="16" customFormat="1" ht="25.5" x14ac:dyDescent="0.2">
      <c r="A74" s="10">
        <v>68</v>
      </c>
      <c r="B74" s="22" t="s">
        <v>208</v>
      </c>
      <c r="C74" s="11" t="s">
        <v>21</v>
      </c>
      <c r="D74" s="11">
        <v>1</v>
      </c>
      <c r="E74" s="60" t="s">
        <v>212</v>
      </c>
      <c r="F74" s="70">
        <v>40980</v>
      </c>
      <c r="G74" s="61">
        <v>2600000</v>
      </c>
      <c r="H74" s="13">
        <f>VLOOKUP(E74,[1]Sheet1!$B$3:$F$98,4,0)</f>
        <v>0</v>
      </c>
      <c r="I74" s="66" t="s">
        <v>66</v>
      </c>
      <c r="J74" s="25" t="s">
        <v>17</v>
      </c>
      <c r="K74" s="15"/>
    </row>
    <row r="75" spans="1:11" s="16" customFormat="1" x14ac:dyDescent="0.2">
      <c r="A75" s="10">
        <v>69</v>
      </c>
      <c r="B75" s="60" t="s">
        <v>209</v>
      </c>
      <c r="C75" s="11" t="s">
        <v>21</v>
      </c>
      <c r="D75" s="11">
        <v>1</v>
      </c>
      <c r="E75" s="60" t="s">
        <v>213</v>
      </c>
      <c r="F75" s="70">
        <v>40346</v>
      </c>
      <c r="G75" s="65">
        <v>0</v>
      </c>
      <c r="H75" s="13">
        <f>VLOOKUP(E75,[1]Sheet1!$B$3:$F$98,4,0)</f>
        <v>0</v>
      </c>
      <c r="I75" s="66" t="s">
        <v>66</v>
      </c>
      <c r="J75" s="25" t="s">
        <v>17</v>
      </c>
      <c r="K75" s="15"/>
    </row>
    <row r="76" spans="1:11" s="16" customFormat="1" x14ac:dyDescent="0.2">
      <c r="A76" s="10">
        <v>70</v>
      </c>
      <c r="B76" s="60" t="s">
        <v>210</v>
      </c>
      <c r="C76" s="11" t="s">
        <v>21</v>
      </c>
      <c r="D76" s="11">
        <v>1</v>
      </c>
      <c r="E76" s="60" t="s">
        <v>214</v>
      </c>
      <c r="F76" s="70">
        <v>41474</v>
      </c>
      <c r="G76" s="61">
        <v>8338000</v>
      </c>
      <c r="H76" s="13">
        <f>VLOOKUP(E76,[1]Sheet1!$B$3:$F$98,4,0)</f>
        <v>0</v>
      </c>
      <c r="I76" s="66" t="s">
        <v>66</v>
      </c>
      <c r="J76" s="25" t="s">
        <v>17</v>
      </c>
      <c r="K76" s="15"/>
    </row>
    <row r="77" spans="1:11" s="16" customFormat="1" ht="25.5" x14ac:dyDescent="0.2">
      <c r="A77" s="10">
        <v>71</v>
      </c>
      <c r="B77" s="22" t="s">
        <v>211</v>
      </c>
      <c r="C77" s="11" t="s">
        <v>21</v>
      </c>
      <c r="D77" s="11">
        <v>1</v>
      </c>
      <c r="E77" s="60" t="s">
        <v>215</v>
      </c>
      <c r="F77" s="70">
        <v>40709</v>
      </c>
      <c r="G77" s="61">
        <v>3595829</v>
      </c>
      <c r="H77" s="13">
        <f>VLOOKUP(E77,[1]Sheet1!$B$3:$F$98,4,0)</f>
        <v>0</v>
      </c>
      <c r="I77" s="66" t="s">
        <v>66</v>
      </c>
      <c r="J77" s="25" t="s">
        <v>17</v>
      </c>
      <c r="K77" s="15"/>
    </row>
    <row r="78" spans="1:11" s="16" customFormat="1" ht="25.5" x14ac:dyDescent="0.2">
      <c r="A78" s="10">
        <v>72</v>
      </c>
      <c r="B78" s="22" t="s">
        <v>71</v>
      </c>
      <c r="C78" s="11" t="s">
        <v>21</v>
      </c>
      <c r="D78" s="11">
        <v>1</v>
      </c>
      <c r="E78" s="11" t="s">
        <v>72</v>
      </c>
      <c r="F78" s="71" t="str">
        <f>VLOOKUP(E78,[1]Sheet1!$B$3:$F$98,5,0)</f>
        <v>01-11-2012</v>
      </c>
      <c r="G78" s="13">
        <f>VLOOKUP(E78,[1]Sheet1!$B$3:$F$98,3,0)</f>
        <v>180000</v>
      </c>
      <c r="H78" s="13">
        <f>VLOOKUP(E78,[1]Sheet1!$B$3:$F$98,4,0)</f>
        <v>0</v>
      </c>
      <c r="I78" s="11" t="s">
        <v>66</v>
      </c>
      <c r="J78" s="25" t="s">
        <v>17</v>
      </c>
      <c r="K78" s="15"/>
    </row>
    <row r="79" spans="1:11" s="16" customFormat="1" x14ac:dyDescent="0.2">
      <c r="A79" s="10">
        <v>73</v>
      </c>
      <c r="B79" s="26" t="s">
        <v>73</v>
      </c>
      <c r="C79" s="11" t="s">
        <v>21</v>
      </c>
      <c r="D79" s="11">
        <v>1</v>
      </c>
      <c r="E79" s="27"/>
      <c r="F79" s="69"/>
      <c r="G79" s="13"/>
      <c r="H79" s="13"/>
      <c r="I79" s="28" t="s">
        <v>66</v>
      </c>
      <c r="J79" s="25" t="s">
        <v>17</v>
      </c>
      <c r="K79" s="15"/>
    </row>
    <row r="80" spans="1:11" s="16" customFormat="1" ht="14.25" x14ac:dyDescent="0.2">
      <c r="A80" s="10">
        <v>74</v>
      </c>
      <c r="B80" s="26" t="s">
        <v>74</v>
      </c>
      <c r="C80" s="11" t="s">
        <v>21</v>
      </c>
      <c r="D80" s="11">
        <v>3</v>
      </c>
      <c r="E80" s="29"/>
      <c r="F80" s="69"/>
      <c r="G80" s="13"/>
      <c r="H80" s="13"/>
      <c r="I80" s="14" t="s">
        <v>66</v>
      </c>
      <c r="J80" s="25" t="s">
        <v>17</v>
      </c>
      <c r="K80" s="15"/>
    </row>
    <row r="81" spans="1:11" s="1" customFormat="1" x14ac:dyDescent="0.2">
      <c r="A81" s="7" t="s">
        <v>75</v>
      </c>
      <c r="B81" s="7" t="s">
        <v>76</v>
      </c>
      <c r="C81" s="7"/>
      <c r="D81" s="30"/>
      <c r="E81" s="7"/>
      <c r="F81" s="7"/>
      <c r="G81" s="31">
        <f>SUM(G82:G109)</f>
        <v>52620345</v>
      </c>
      <c r="H81" s="31">
        <f>SUM(H82:H109)</f>
        <v>0</v>
      </c>
      <c r="I81" s="7"/>
      <c r="J81" s="7"/>
      <c r="K81" s="9"/>
    </row>
    <row r="82" spans="1:11" s="34" customFormat="1" ht="25.5" x14ac:dyDescent="0.2">
      <c r="A82" s="32">
        <v>1</v>
      </c>
      <c r="B82" s="35" t="s">
        <v>80</v>
      </c>
      <c r="C82" s="11" t="s">
        <v>21</v>
      </c>
      <c r="D82" s="11">
        <v>1</v>
      </c>
      <c r="E82" s="35" t="s">
        <v>81</v>
      </c>
      <c r="F82" s="69" t="str">
        <f>VLOOKUP(E82,[1]Sheet1!$B$3:$F$98,5,0)</f>
        <v>21-10-2012</v>
      </c>
      <c r="G82" s="13">
        <f>VLOOKUP(E82,[1]Sheet1!$B$3:$F$98,3,0)</f>
        <v>5445454</v>
      </c>
      <c r="H82" s="13">
        <f>VLOOKUP(E82,[1]Sheet1!$B$3:$F$98,4,0)</f>
        <v>0</v>
      </c>
      <c r="I82" s="14" t="s">
        <v>82</v>
      </c>
      <c r="J82" s="25" t="s">
        <v>17</v>
      </c>
      <c r="K82" s="33"/>
    </row>
    <row r="83" spans="1:11" s="16" customFormat="1" ht="25.5" x14ac:dyDescent="0.2">
      <c r="A83" s="32">
        <v>2</v>
      </c>
      <c r="B83" s="17" t="s">
        <v>83</v>
      </c>
      <c r="C83" s="11" t="s">
        <v>21</v>
      </c>
      <c r="D83" s="11">
        <v>1</v>
      </c>
      <c r="E83" s="17" t="s">
        <v>84</v>
      </c>
      <c r="F83" s="69" t="str">
        <f>VLOOKUP(E83,[1]Sheet1!$B$3:$F$98,5,0)</f>
        <v>18-04-2012</v>
      </c>
      <c r="G83" s="13">
        <f>VLOOKUP(E83,[1]Sheet1!$B$3:$F$98,3,0)</f>
        <v>2516800</v>
      </c>
      <c r="H83" s="13">
        <f>VLOOKUP(E83,[1]Sheet1!$B$3:$F$98,4,0)</f>
        <v>0</v>
      </c>
      <c r="I83" s="14" t="s">
        <v>66</v>
      </c>
      <c r="J83" s="25" t="s">
        <v>17</v>
      </c>
      <c r="K83" s="15"/>
    </row>
    <row r="84" spans="1:11" s="16" customFormat="1" x14ac:dyDescent="0.2">
      <c r="A84" s="32">
        <v>3</v>
      </c>
      <c r="B84" s="11" t="s">
        <v>85</v>
      </c>
      <c r="C84" s="11" t="s">
        <v>21</v>
      </c>
      <c r="D84" s="11">
        <v>1</v>
      </c>
      <c r="E84" s="11" t="s">
        <v>86</v>
      </c>
      <c r="F84" s="69" t="str">
        <f>VLOOKUP(E84,[1]Sheet1!$B$3:$F$98,5,0)</f>
        <v>27-06-2013</v>
      </c>
      <c r="G84" s="13">
        <f>VLOOKUP(E84,[1]Sheet1!$B$3:$F$98,3,0)</f>
        <v>2475000</v>
      </c>
      <c r="H84" s="13">
        <f>VLOOKUP(E84,[1]Sheet1!$B$3:$F$98,4,0)</f>
        <v>0</v>
      </c>
      <c r="I84" s="14" t="s">
        <v>66</v>
      </c>
      <c r="J84" s="25" t="s">
        <v>17</v>
      </c>
      <c r="K84" s="15"/>
    </row>
    <row r="85" spans="1:11" s="16" customFormat="1" x14ac:dyDescent="0.2">
      <c r="A85" s="32">
        <v>4</v>
      </c>
      <c r="B85" s="18" t="s">
        <v>87</v>
      </c>
      <c r="C85" s="11" t="s">
        <v>21</v>
      </c>
      <c r="D85" s="11">
        <v>1</v>
      </c>
      <c r="E85" s="19"/>
      <c r="F85" s="69"/>
      <c r="G85" s="13"/>
      <c r="H85" s="13"/>
      <c r="I85" s="14" t="s">
        <v>66</v>
      </c>
      <c r="J85" s="25" t="s">
        <v>17</v>
      </c>
      <c r="K85" s="15"/>
    </row>
    <row r="86" spans="1:11" s="16" customFormat="1" ht="38.25" x14ac:dyDescent="0.2">
      <c r="A86" s="32">
        <v>5</v>
      </c>
      <c r="B86" s="11" t="s">
        <v>88</v>
      </c>
      <c r="C86" s="11" t="s">
        <v>21</v>
      </c>
      <c r="D86" s="11">
        <v>1</v>
      </c>
      <c r="E86" s="11" t="s">
        <v>89</v>
      </c>
      <c r="F86" s="69" t="str">
        <f>VLOOKUP(E86,[1]Sheet1!$B$3:$F$98,5,0)</f>
        <v>02-11-2012</v>
      </c>
      <c r="G86" s="13">
        <f>VLOOKUP(E86,[1]Sheet1!$B$3:$F$98,3,0)</f>
        <v>2636364</v>
      </c>
      <c r="H86" s="13">
        <f>VLOOKUP(E86,[1]Sheet1!$B$3:$F$98,4,0)</f>
        <v>0</v>
      </c>
      <c r="I86" s="14" t="s">
        <v>66</v>
      </c>
      <c r="J86" s="25" t="s">
        <v>17</v>
      </c>
      <c r="K86" s="15"/>
    </row>
    <row r="87" spans="1:11" s="16" customFormat="1" ht="25.5" x14ac:dyDescent="0.2">
      <c r="A87" s="32">
        <v>6</v>
      </c>
      <c r="B87" s="11" t="s">
        <v>90</v>
      </c>
      <c r="C87" s="11" t="s">
        <v>21</v>
      </c>
      <c r="D87" s="11">
        <v>1</v>
      </c>
      <c r="E87" s="11" t="s">
        <v>91</v>
      </c>
      <c r="F87" s="69" t="str">
        <f>VLOOKUP(E87,[1]Sheet1!$B$3:$F$98,5,0)</f>
        <v>06-08-2012</v>
      </c>
      <c r="G87" s="13">
        <f>VLOOKUP(E87,[1]Sheet1!$B$3:$F$98,3,0)</f>
        <v>1409091</v>
      </c>
      <c r="H87" s="13">
        <f>VLOOKUP(E87,[1]Sheet1!$B$3:$F$98,4,0)</f>
        <v>0</v>
      </c>
      <c r="I87" s="14" t="s">
        <v>41</v>
      </c>
      <c r="J87" s="25" t="s">
        <v>17</v>
      </c>
      <c r="K87" s="15"/>
    </row>
    <row r="88" spans="1:11" s="16" customFormat="1" x14ac:dyDescent="0.2">
      <c r="A88" s="32">
        <v>7</v>
      </c>
      <c r="B88" s="11" t="s">
        <v>92</v>
      </c>
      <c r="C88" s="11" t="s">
        <v>21</v>
      </c>
      <c r="D88" s="11">
        <v>1</v>
      </c>
      <c r="E88" s="11" t="s">
        <v>93</v>
      </c>
      <c r="F88" s="69" t="str">
        <f>VLOOKUP(E88,[1]Sheet1!$B$3:$F$98,5,0)</f>
        <v>15-03-2010</v>
      </c>
      <c r="G88" s="13">
        <f>VLOOKUP(E88,[1]Sheet1!$B$3:$F$98,3,0)</f>
        <v>1263636</v>
      </c>
      <c r="H88" s="13">
        <f>VLOOKUP(E88,[1]Sheet1!$B$3:$F$98,4,0)</f>
        <v>0</v>
      </c>
      <c r="I88" s="14" t="s">
        <v>41</v>
      </c>
      <c r="J88" s="25" t="s">
        <v>17</v>
      </c>
      <c r="K88" s="15"/>
    </row>
    <row r="89" spans="1:11" s="16" customFormat="1" ht="25.5" x14ac:dyDescent="0.2">
      <c r="A89" s="32">
        <v>8</v>
      </c>
      <c r="B89" s="11" t="s">
        <v>94</v>
      </c>
      <c r="C89" s="11" t="s">
        <v>21</v>
      </c>
      <c r="D89" s="11">
        <v>1</v>
      </c>
      <c r="E89" s="11" t="s">
        <v>95</v>
      </c>
      <c r="F89" s="69" t="str">
        <f>VLOOKUP(E89,[1]Sheet1!$B$3:$F$98,5,0)</f>
        <v>10-11-2011</v>
      </c>
      <c r="G89" s="13">
        <f>VLOOKUP(E89,[1]Sheet1!$B$3:$F$98,3,0)</f>
        <v>3300000</v>
      </c>
      <c r="H89" s="13">
        <f>VLOOKUP(E89,[1]Sheet1!$B$3:$F$98,4,0)</f>
        <v>0</v>
      </c>
      <c r="I89" s="14" t="s">
        <v>96</v>
      </c>
      <c r="J89" s="25" t="s">
        <v>17</v>
      </c>
      <c r="K89" s="15"/>
    </row>
    <row r="90" spans="1:11" s="16" customFormat="1" ht="38.25" x14ac:dyDescent="0.2">
      <c r="A90" s="32">
        <v>9</v>
      </c>
      <c r="B90" s="11" t="s">
        <v>97</v>
      </c>
      <c r="C90" s="11" t="s">
        <v>21</v>
      </c>
      <c r="D90" s="11">
        <v>1</v>
      </c>
      <c r="E90" s="11" t="s">
        <v>98</v>
      </c>
      <c r="F90" s="69" t="str">
        <f>VLOOKUP(E90,[1]Sheet1!$B$3:$F$98,5,0)</f>
        <v>10-11-2011</v>
      </c>
      <c r="G90" s="13">
        <f>VLOOKUP(E90,[1]Sheet1!$B$3:$F$98,3,0)</f>
        <v>3300000</v>
      </c>
      <c r="H90" s="13">
        <f>VLOOKUP(E90,[1]Sheet1!$B$3:$F$98,4,0)</f>
        <v>0</v>
      </c>
      <c r="I90" s="14" t="s">
        <v>99</v>
      </c>
      <c r="J90" s="25" t="s">
        <v>17</v>
      </c>
      <c r="K90" s="15"/>
    </row>
    <row r="91" spans="1:11" s="16" customFormat="1" ht="25.5" x14ac:dyDescent="0.2">
      <c r="A91" s="32">
        <v>10</v>
      </c>
      <c r="B91" s="11" t="s">
        <v>100</v>
      </c>
      <c r="C91" s="11" t="s">
        <v>21</v>
      </c>
      <c r="D91" s="11">
        <v>1</v>
      </c>
      <c r="E91" s="11" t="s">
        <v>101</v>
      </c>
      <c r="F91" s="69" t="str">
        <f>VLOOKUP(E91,[1]Sheet1!$B$3:$F$98,5,0)</f>
        <v>10-11-2011</v>
      </c>
      <c r="G91" s="13">
        <f>VLOOKUP(E91,[1]Sheet1!$B$3:$F$98,3,0)</f>
        <v>3500000</v>
      </c>
      <c r="H91" s="13">
        <f>VLOOKUP(E91,[1]Sheet1!$B$3:$F$98,4,0)</f>
        <v>0</v>
      </c>
      <c r="I91" s="14" t="s">
        <v>102</v>
      </c>
      <c r="J91" s="25" t="s">
        <v>17</v>
      </c>
      <c r="K91" s="15"/>
    </row>
    <row r="92" spans="1:11" s="16" customFormat="1" ht="25.5" x14ac:dyDescent="0.2">
      <c r="A92" s="32">
        <v>11</v>
      </c>
      <c r="B92" s="11" t="s">
        <v>103</v>
      </c>
      <c r="C92" s="11" t="s">
        <v>21</v>
      </c>
      <c r="D92" s="11">
        <v>1</v>
      </c>
      <c r="E92" s="11" t="s">
        <v>104</v>
      </c>
      <c r="F92" s="69" t="str">
        <f>VLOOKUP(E92,[1]Sheet1!$B$3:$F$98,5,0)</f>
        <v>10-11-2011</v>
      </c>
      <c r="G92" s="13">
        <f>VLOOKUP(E92,[1]Sheet1!$B$3:$F$98,3,0)</f>
        <v>3960000</v>
      </c>
      <c r="H92" s="13">
        <f>VLOOKUP(E92,[1]Sheet1!$B$3:$F$98,4,0)</f>
        <v>0</v>
      </c>
      <c r="I92" s="14" t="s">
        <v>105</v>
      </c>
      <c r="J92" s="25" t="s">
        <v>17</v>
      </c>
      <c r="K92" s="15"/>
    </row>
    <row r="93" spans="1:11" s="16" customFormat="1" ht="25.5" x14ac:dyDescent="0.2">
      <c r="A93" s="32">
        <v>12</v>
      </c>
      <c r="B93" s="11" t="s">
        <v>106</v>
      </c>
      <c r="C93" s="11" t="s">
        <v>21</v>
      </c>
      <c r="D93" s="11">
        <v>1</v>
      </c>
      <c r="E93" s="11" t="s">
        <v>107</v>
      </c>
      <c r="F93" s="69" t="str">
        <f>VLOOKUP(E93,[1]Sheet1!$B$3:$F$98,5,0)</f>
        <v>10-11-2011</v>
      </c>
      <c r="G93" s="13">
        <f>VLOOKUP(E93,[1]Sheet1!$B$3:$F$98,3,0)</f>
        <v>3300000</v>
      </c>
      <c r="H93" s="13">
        <f>VLOOKUP(E93,[1]Sheet1!$B$3:$F$98,4,0)</f>
        <v>0</v>
      </c>
      <c r="I93" s="14" t="s">
        <v>108</v>
      </c>
      <c r="J93" s="25" t="s">
        <v>17</v>
      </c>
      <c r="K93" s="15"/>
    </row>
    <row r="94" spans="1:11" s="16" customFormat="1" ht="25.5" x14ac:dyDescent="0.2">
      <c r="A94" s="32">
        <v>13</v>
      </c>
      <c r="B94" s="11" t="s">
        <v>109</v>
      </c>
      <c r="C94" s="11" t="s">
        <v>21</v>
      </c>
      <c r="D94" s="11">
        <v>1</v>
      </c>
      <c r="E94" s="11" t="s">
        <v>110</v>
      </c>
      <c r="F94" s="69" t="str">
        <f>VLOOKUP(E94,[1]Sheet1!$B$3:$F$98,5,0)</f>
        <v>10-11-2011</v>
      </c>
      <c r="G94" s="13">
        <f>VLOOKUP(E94,[1]Sheet1!$B$3:$F$98,3,0)</f>
        <v>3300000</v>
      </c>
      <c r="H94" s="13">
        <f>VLOOKUP(E94,[1]Sheet1!$B$3:$F$98,4,0)</f>
        <v>0</v>
      </c>
      <c r="I94" s="14" t="s">
        <v>102</v>
      </c>
      <c r="J94" s="25" t="s">
        <v>17</v>
      </c>
      <c r="K94" s="15"/>
    </row>
    <row r="95" spans="1:11" s="16" customFormat="1" ht="25.5" x14ac:dyDescent="0.2">
      <c r="A95" s="32">
        <v>14</v>
      </c>
      <c r="B95" s="11" t="s">
        <v>111</v>
      </c>
      <c r="C95" s="11" t="s">
        <v>21</v>
      </c>
      <c r="D95" s="11">
        <v>1</v>
      </c>
      <c r="E95" s="11" t="s">
        <v>112</v>
      </c>
      <c r="F95" s="69" t="str">
        <f>VLOOKUP(E95,[1]Sheet1!$B$3:$F$98,5,0)</f>
        <v>10-11-2011</v>
      </c>
      <c r="G95" s="13">
        <f>VLOOKUP(E95,[1]Sheet1!$B$3:$F$98,3,0)</f>
        <v>3300000</v>
      </c>
      <c r="H95" s="13">
        <f>VLOOKUP(E95,[1]Sheet1!$B$3:$F$98,4,0)</f>
        <v>0</v>
      </c>
      <c r="I95" s="14" t="s">
        <v>113</v>
      </c>
      <c r="J95" s="25" t="s">
        <v>17</v>
      </c>
      <c r="K95" s="15"/>
    </row>
    <row r="96" spans="1:11" s="16" customFormat="1" ht="38.25" x14ac:dyDescent="0.2">
      <c r="A96" s="32">
        <v>15</v>
      </c>
      <c r="B96" s="11" t="s">
        <v>114</v>
      </c>
      <c r="C96" s="11" t="s">
        <v>21</v>
      </c>
      <c r="D96" s="11">
        <v>1</v>
      </c>
      <c r="E96" s="11" t="s">
        <v>115</v>
      </c>
      <c r="F96" s="69" t="str">
        <f>VLOOKUP(E96,[1]Sheet1!$B$3:$F$98,5,0)</f>
        <v>10-11-2011</v>
      </c>
      <c r="G96" s="13">
        <f>VLOOKUP(E96,[1]Sheet1!$B$3:$F$98,3,0)</f>
        <v>2970000</v>
      </c>
      <c r="H96" s="13">
        <f>VLOOKUP(E96,[1]Sheet1!$B$3:$F$98,4,0)</f>
        <v>0</v>
      </c>
      <c r="I96" s="14" t="s">
        <v>116</v>
      </c>
      <c r="J96" s="25" t="s">
        <v>17</v>
      </c>
      <c r="K96" s="15"/>
    </row>
    <row r="97" spans="1:11" s="16" customFormat="1" ht="38.25" x14ac:dyDescent="0.2">
      <c r="A97" s="32">
        <v>16</v>
      </c>
      <c r="B97" s="11" t="s">
        <v>117</v>
      </c>
      <c r="C97" s="11" t="s">
        <v>21</v>
      </c>
      <c r="D97" s="11">
        <v>1</v>
      </c>
      <c r="E97" s="11" t="s">
        <v>118</v>
      </c>
      <c r="F97" s="69" t="str">
        <f>VLOOKUP(E97,[1]Sheet1!$B$3:$F$98,5,0)</f>
        <v>10-11-2011</v>
      </c>
      <c r="G97" s="13">
        <f>VLOOKUP(E97,[1]Sheet1!$B$3:$F$98,3,0)</f>
        <v>3300000</v>
      </c>
      <c r="H97" s="13">
        <f>VLOOKUP(E97,[1]Sheet1!$B$3:$F$98,4,0)</f>
        <v>0</v>
      </c>
      <c r="I97" s="14" t="s">
        <v>119</v>
      </c>
      <c r="J97" s="25" t="s">
        <v>17</v>
      </c>
      <c r="K97" s="15"/>
    </row>
    <row r="98" spans="1:11" s="16" customFormat="1" ht="25.5" x14ac:dyDescent="0.2">
      <c r="A98" s="32">
        <v>17</v>
      </c>
      <c r="B98" s="11" t="s">
        <v>120</v>
      </c>
      <c r="C98" s="11" t="s">
        <v>21</v>
      </c>
      <c r="D98" s="11">
        <v>1</v>
      </c>
      <c r="E98" s="11" t="s">
        <v>121</v>
      </c>
      <c r="F98" s="69" t="str">
        <f>VLOOKUP(E98,[1]Sheet1!$B$3:$F$98,5,0)</f>
        <v>10-11-2011</v>
      </c>
      <c r="G98" s="13">
        <f>VLOOKUP(E98,[1]Sheet1!$B$3:$F$98,3,0)</f>
        <v>3300000</v>
      </c>
      <c r="H98" s="13">
        <f>VLOOKUP(E98,[1]Sheet1!$B$3:$F$98,4,0)</f>
        <v>0</v>
      </c>
      <c r="I98" s="14" t="s">
        <v>122</v>
      </c>
      <c r="J98" s="25" t="s">
        <v>17</v>
      </c>
      <c r="K98" s="15"/>
    </row>
    <row r="99" spans="1:11" s="16" customFormat="1" ht="25.5" x14ac:dyDescent="0.2">
      <c r="A99" s="32">
        <v>18</v>
      </c>
      <c r="B99" s="17" t="s">
        <v>123</v>
      </c>
      <c r="C99" s="11" t="s">
        <v>21</v>
      </c>
      <c r="D99" s="11">
        <v>1</v>
      </c>
      <c r="E99" s="17" t="s">
        <v>124</v>
      </c>
      <c r="F99" s="69" t="str">
        <f>VLOOKUP(E99,[1]Sheet1!$B$3:$F$98,5,0)</f>
        <v>12-02-2011</v>
      </c>
      <c r="G99" s="13">
        <f>VLOOKUP(E99,[1]Sheet1!$B$3:$F$98,3,0)</f>
        <v>304000</v>
      </c>
      <c r="H99" s="13">
        <f>VLOOKUP(E99,[1]Sheet1!$B$3:$F$98,4,0)</f>
        <v>0</v>
      </c>
      <c r="I99" s="14" t="s">
        <v>125</v>
      </c>
      <c r="J99" s="25" t="s">
        <v>17</v>
      </c>
      <c r="K99" s="15"/>
    </row>
    <row r="100" spans="1:11" s="16" customFormat="1" ht="25.5" x14ac:dyDescent="0.2">
      <c r="A100" s="32">
        <v>19</v>
      </c>
      <c r="B100" s="17" t="s">
        <v>123</v>
      </c>
      <c r="C100" s="11" t="s">
        <v>21</v>
      </c>
      <c r="D100" s="11">
        <v>1</v>
      </c>
      <c r="E100" s="17" t="s">
        <v>126</v>
      </c>
      <c r="F100" s="69" t="str">
        <f>VLOOKUP(E100,[1]Sheet1!$B$3:$F$98,5,0)</f>
        <v>12-02-2011</v>
      </c>
      <c r="G100" s="13">
        <f>VLOOKUP(E100,[1]Sheet1!$B$3:$F$98,3,0)</f>
        <v>304000</v>
      </c>
      <c r="H100" s="13">
        <f>VLOOKUP(E100,[1]Sheet1!$B$3:$F$98,4,0)</f>
        <v>0</v>
      </c>
      <c r="I100" s="14" t="s">
        <v>127</v>
      </c>
      <c r="J100" s="25" t="s">
        <v>17</v>
      </c>
      <c r="K100" s="15"/>
    </row>
    <row r="101" spans="1:11" s="16" customFormat="1" ht="25.5" x14ac:dyDescent="0.2">
      <c r="A101" s="32">
        <v>20</v>
      </c>
      <c r="B101" s="17" t="s">
        <v>123</v>
      </c>
      <c r="C101" s="11" t="s">
        <v>21</v>
      </c>
      <c r="D101" s="11">
        <v>1</v>
      </c>
      <c r="E101" s="17" t="s">
        <v>128</v>
      </c>
      <c r="F101" s="69" t="str">
        <f>VLOOKUP(E101,[1]Sheet1!$B$3:$F$98,5,0)</f>
        <v>12-02-2011</v>
      </c>
      <c r="G101" s="13">
        <f>VLOOKUP(E101,[1]Sheet1!$B$3:$F$98,3,0)</f>
        <v>304000</v>
      </c>
      <c r="H101" s="13">
        <f>VLOOKUP(E101,[1]Sheet1!$B$3:$F$98,4,0)</f>
        <v>0</v>
      </c>
      <c r="I101" s="14" t="s">
        <v>125</v>
      </c>
      <c r="J101" s="25" t="s">
        <v>17</v>
      </c>
      <c r="K101" s="15"/>
    </row>
    <row r="102" spans="1:11" s="16" customFormat="1" ht="25.5" x14ac:dyDescent="0.2">
      <c r="A102" s="32">
        <v>21</v>
      </c>
      <c r="B102" s="17" t="s">
        <v>123</v>
      </c>
      <c r="C102" s="11" t="s">
        <v>21</v>
      </c>
      <c r="D102" s="11">
        <v>1</v>
      </c>
      <c r="E102" s="17" t="s">
        <v>129</v>
      </c>
      <c r="F102" s="69" t="str">
        <f>VLOOKUP(E102,[1]Sheet1!$B$3:$F$98,5,0)</f>
        <v>12-02-2011</v>
      </c>
      <c r="G102" s="13">
        <f>VLOOKUP(E102,[1]Sheet1!$B$3:$F$98,3,0)</f>
        <v>304000</v>
      </c>
      <c r="H102" s="13">
        <f>VLOOKUP(E102,[1]Sheet1!$B$3:$F$98,4,0)</f>
        <v>0</v>
      </c>
      <c r="I102" s="14" t="s">
        <v>125</v>
      </c>
      <c r="J102" s="25" t="s">
        <v>17</v>
      </c>
      <c r="K102" s="15"/>
    </row>
    <row r="103" spans="1:11" s="16" customFormat="1" ht="25.5" x14ac:dyDescent="0.2">
      <c r="A103" s="32">
        <v>22</v>
      </c>
      <c r="B103" s="17" t="s">
        <v>123</v>
      </c>
      <c r="C103" s="11" t="s">
        <v>21</v>
      </c>
      <c r="D103" s="11">
        <v>1</v>
      </c>
      <c r="E103" s="17" t="s">
        <v>130</v>
      </c>
      <c r="F103" s="69" t="str">
        <f>VLOOKUP(E103,[1]Sheet1!$B$3:$F$98,5,0)</f>
        <v>12-02-2011</v>
      </c>
      <c r="G103" s="13">
        <f>VLOOKUP(E103,[1]Sheet1!$B$3:$F$98,3,0)</f>
        <v>304000</v>
      </c>
      <c r="H103" s="13">
        <f>VLOOKUP(E103,[1]Sheet1!$B$3:$F$98,4,0)</f>
        <v>0</v>
      </c>
      <c r="I103" s="14" t="s">
        <v>122</v>
      </c>
      <c r="J103" s="25" t="s">
        <v>17</v>
      </c>
      <c r="K103" s="15"/>
    </row>
    <row r="104" spans="1:11" s="16" customFormat="1" x14ac:dyDescent="0.2">
      <c r="A104" s="32">
        <v>23</v>
      </c>
      <c r="B104" s="17" t="s">
        <v>131</v>
      </c>
      <c r="C104" s="11" t="s">
        <v>21</v>
      </c>
      <c r="D104" s="11">
        <v>1</v>
      </c>
      <c r="E104" s="17" t="s">
        <v>132</v>
      </c>
      <c r="F104" s="69" t="str">
        <f>VLOOKUP(E104,[1]Sheet1!$B$3:$F$98,5,0)</f>
        <v>12-02-2011</v>
      </c>
      <c r="G104" s="13">
        <f>VLOOKUP(E104,[1]Sheet1!$B$3:$F$98,3,0)</f>
        <v>304000</v>
      </c>
      <c r="H104" s="13">
        <f>VLOOKUP(E104,[1]Sheet1!$B$3:$F$98,4,0)</f>
        <v>0</v>
      </c>
      <c r="I104" s="14" t="s">
        <v>125</v>
      </c>
      <c r="J104" s="25" t="s">
        <v>17</v>
      </c>
      <c r="K104" s="15"/>
    </row>
    <row r="105" spans="1:11" s="16" customFormat="1" ht="25.5" x14ac:dyDescent="0.2">
      <c r="A105" s="32">
        <v>24</v>
      </c>
      <c r="B105" s="17" t="s">
        <v>133</v>
      </c>
      <c r="C105" s="11" t="s">
        <v>21</v>
      </c>
      <c r="D105" s="11">
        <v>1</v>
      </c>
      <c r="E105" s="17" t="s">
        <v>134</v>
      </c>
      <c r="F105" s="69" t="str">
        <f>VLOOKUP(E105,[1]Sheet1!$B$3:$F$98,5,0)</f>
        <v>12-02-2011</v>
      </c>
      <c r="G105" s="13">
        <f>VLOOKUP(E105,[1]Sheet1!$B$3:$F$98,3,0)</f>
        <v>304000</v>
      </c>
      <c r="H105" s="13">
        <f>VLOOKUP(E105,[1]Sheet1!$B$3:$F$98,4,0)</f>
        <v>0</v>
      </c>
      <c r="I105" s="14" t="s">
        <v>125</v>
      </c>
      <c r="J105" s="25" t="s">
        <v>17</v>
      </c>
      <c r="K105" s="15"/>
    </row>
    <row r="106" spans="1:11" s="16" customFormat="1" ht="25.5" x14ac:dyDescent="0.2">
      <c r="A106" s="32">
        <v>25</v>
      </c>
      <c r="B106" s="17" t="s">
        <v>123</v>
      </c>
      <c r="C106" s="11" t="s">
        <v>21</v>
      </c>
      <c r="D106" s="11">
        <v>1</v>
      </c>
      <c r="E106" s="17" t="s">
        <v>135</v>
      </c>
      <c r="F106" s="69" t="str">
        <f>VLOOKUP(E106,[1]Sheet1!$B$3:$F$98,5,0)</f>
        <v>12-02-2011</v>
      </c>
      <c r="G106" s="13">
        <f>VLOOKUP(E106,[1]Sheet1!$B$3:$F$98,3,0)</f>
        <v>304000</v>
      </c>
      <c r="H106" s="13">
        <f>VLOOKUP(E106,[1]Sheet1!$B$3:$F$98,4,0)</f>
        <v>0</v>
      </c>
      <c r="I106" s="14" t="s">
        <v>125</v>
      </c>
      <c r="J106" s="25" t="s">
        <v>17</v>
      </c>
      <c r="K106" s="15"/>
    </row>
    <row r="107" spans="1:11" s="16" customFormat="1" ht="25.5" x14ac:dyDescent="0.2">
      <c r="A107" s="32">
        <v>26</v>
      </c>
      <c r="B107" s="17" t="s">
        <v>133</v>
      </c>
      <c r="C107" s="11" t="s">
        <v>21</v>
      </c>
      <c r="D107" s="11">
        <v>1</v>
      </c>
      <c r="E107" s="17" t="s">
        <v>136</v>
      </c>
      <c r="F107" s="69" t="str">
        <f>VLOOKUP(E107,[1]Sheet1!$B$3:$F$98,5,0)</f>
        <v>12-02-2011</v>
      </c>
      <c r="G107" s="13">
        <f>VLOOKUP(E107,[1]Sheet1!$B$3:$F$98,3,0)</f>
        <v>304000</v>
      </c>
      <c r="H107" s="13">
        <f>VLOOKUP(E107,[1]Sheet1!$B$3:$F$98,4,0)</f>
        <v>0</v>
      </c>
      <c r="I107" s="14" t="s">
        <v>122</v>
      </c>
      <c r="J107" s="25" t="s">
        <v>17</v>
      </c>
      <c r="K107" s="15"/>
    </row>
    <row r="108" spans="1:11" s="16" customFormat="1" ht="25.5" x14ac:dyDescent="0.2">
      <c r="A108" s="32">
        <v>27</v>
      </c>
      <c r="B108" s="17" t="s">
        <v>133</v>
      </c>
      <c r="C108" s="11" t="s">
        <v>21</v>
      </c>
      <c r="D108" s="11">
        <v>1</v>
      </c>
      <c r="E108" s="17" t="s">
        <v>137</v>
      </c>
      <c r="F108" s="69" t="str">
        <f>VLOOKUP(E108,[1]Sheet1!$B$3:$F$98,5,0)</f>
        <v>12-02-2011</v>
      </c>
      <c r="G108" s="13">
        <f>VLOOKUP(E108,[1]Sheet1!$B$3:$F$98,3,0)</f>
        <v>304000</v>
      </c>
      <c r="H108" s="13">
        <f>VLOOKUP(E108,[1]Sheet1!$B$3:$F$98,4,0)</f>
        <v>0</v>
      </c>
      <c r="I108" s="14" t="s">
        <v>125</v>
      </c>
      <c r="J108" s="25" t="s">
        <v>17</v>
      </c>
      <c r="K108" s="15"/>
    </row>
    <row r="109" spans="1:11" s="16" customFormat="1" ht="25.5" x14ac:dyDescent="0.2">
      <c r="A109" s="32">
        <v>28</v>
      </c>
      <c r="B109" s="17" t="s">
        <v>123</v>
      </c>
      <c r="C109" s="11" t="s">
        <v>21</v>
      </c>
      <c r="D109" s="11">
        <v>1</v>
      </c>
      <c r="E109" s="17" t="s">
        <v>138</v>
      </c>
      <c r="F109" s="69" t="str">
        <f>VLOOKUP(E109,[1]Sheet1!$B$3:$F$98,5,0)</f>
        <v>12-02-2011</v>
      </c>
      <c r="G109" s="13">
        <f>VLOOKUP(E109,[1]Sheet1!$B$3:$F$98,3,0)</f>
        <v>304000</v>
      </c>
      <c r="H109" s="13">
        <f>VLOOKUP(E109,[1]Sheet1!$B$3:$F$98,4,0)</f>
        <v>0</v>
      </c>
      <c r="I109" s="14" t="s">
        <v>122</v>
      </c>
      <c r="J109" s="25" t="s">
        <v>17</v>
      </c>
      <c r="K109" s="15"/>
    </row>
    <row r="110" spans="1:11" x14ac:dyDescent="0.2">
      <c r="A110" s="85" t="s">
        <v>143</v>
      </c>
      <c r="B110" s="86"/>
      <c r="C110" s="86"/>
      <c r="D110" s="86"/>
      <c r="E110" s="86"/>
      <c r="F110" s="87"/>
      <c r="G110" s="37">
        <f>+G81+G6</f>
        <v>535831756</v>
      </c>
      <c r="H110" s="37">
        <f>+H81+H6</f>
        <v>4696685</v>
      </c>
      <c r="I110" s="38"/>
      <c r="J110" s="38"/>
      <c r="K110" s="39"/>
    </row>
    <row r="111" spans="1:11" x14ac:dyDescent="0.2">
      <c r="A111" s="41"/>
      <c r="B111" s="41"/>
      <c r="C111" s="41"/>
      <c r="D111" s="41"/>
      <c r="E111" s="41"/>
      <c r="F111" s="72"/>
      <c r="G111" s="42"/>
      <c r="H111" s="42"/>
      <c r="I111" s="43"/>
      <c r="J111" s="43"/>
      <c r="K111" s="44"/>
    </row>
    <row r="112" spans="1:11" s="47" customFormat="1" ht="15.75" customHeight="1" x14ac:dyDescent="0.25">
      <c r="A112" s="45"/>
      <c r="B112" s="45" t="s">
        <v>144</v>
      </c>
      <c r="C112" s="45"/>
      <c r="D112" s="45"/>
      <c r="E112" s="45"/>
      <c r="F112" s="73" t="s">
        <v>145</v>
      </c>
      <c r="G112" s="46"/>
      <c r="H112" s="45"/>
      <c r="I112" s="45"/>
      <c r="J112" s="45" t="s">
        <v>146</v>
      </c>
    </row>
    <row r="118" spans="1:11" s="53" customFormat="1" ht="25.5" customHeight="1" x14ac:dyDescent="0.2">
      <c r="A118" s="48"/>
      <c r="B118" s="49" t="s">
        <v>147</v>
      </c>
      <c r="C118" s="48"/>
      <c r="D118" s="48"/>
      <c r="E118" s="50" t="s">
        <v>148</v>
      </c>
      <c r="F118" s="50"/>
      <c r="G118" s="52"/>
      <c r="H118" s="51" t="s">
        <v>149</v>
      </c>
      <c r="I118" s="48"/>
      <c r="J118" s="82" t="s">
        <v>150</v>
      </c>
      <c r="K118" s="82"/>
    </row>
  </sheetData>
  <mergeCells count="6">
    <mergeCell ref="J118:K118"/>
    <mergeCell ref="A1:E1"/>
    <mergeCell ref="A2:E2"/>
    <mergeCell ref="A3:K3"/>
    <mergeCell ref="A4:K4"/>
    <mergeCell ref="A110:F110"/>
  </mergeCells>
  <conditionalFormatting sqref="E7:E14">
    <cfRule type="duplicateValues" dxfId="108" priority="110"/>
  </conditionalFormatting>
  <conditionalFormatting sqref="E55 E35 E31:E32">
    <cfRule type="duplicateValues" dxfId="107" priority="111"/>
  </conditionalFormatting>
  <conditionalFormatting sqref="E83">
    <cfRule type="duplicateValues" dxfId="106" priority="93"/>
  </conditionalFormatting>
  <conditionalFormatting sqref="E83">
    <cfRule type="duplicateValues" dxfId="105" priority="94"/>
  </conditionalFormatting>
  <conditionalFormatting sqref="E83">
    <cfRule type="duplicateValues" dxfId="104" priority="95"/>
  </conditionalFormatting>
  <conditionalFormatting sqref="E83">
    <cfRule type="duplicateValues" dxfId="103" priority="96"/>
  </conditionalFormatting>
  <conditionalFormatting sqref="E83">
    <cfRule type="duplicateValues" dxfId="102" priority="97"/>
  </conditionalFormatting>
  <conditionalFormatting sqref="E84:E98">
    <cfRule type="duplicateValues" dxfId="101" priority="98"/>
  </conditionalFormatting>
  <conditionalFormatting sqref="E84:E98">
    <cfRule type="duplicateValues" dxfId="100" priority="99"/>
  </conditionalFormatting>
  <conditionalFormatting sqref="E84:E98">
    <cfRule type="duplicateValues" dxfId="99" priority="100"/>
  </conditionalFormatting>
  <conditionalFormatting sqref="E84:E98">
    <cfRule type="duplicateValues" dxfId="98" priority="101"/>
  </conditionalFormatting>
  <conditionalFormatting sqref="E99:E109">
    <cfRule type="duplicateValues" dxfId="97" priority="88"/>
  </conditionalFormatting>
  <conditionalFormatting sqref="E99:E109">
    <cfRule type="duplicateValues" dxfId="96" priority="89"/>
  </conditionalFormatting>
  <conditionalFormatting sqref="E99:E109">
    <cfRule type="duplicateValues" dxfId="95" priority="90"/>
  </conditionalFormatting>
  <conditionalFormatting sqref="E99:E109">
    <cfRule type="duplicateValues" dxfId="94" priority="91"/>
  </conditionalFormatting>
  <conditionalFormatting sqref="E99:E109">
    <cfRule type="duplicateValues" dxfId="93" priority="92"/>
  </conditionalFormatting>
  <conditionalFormatting sqref="E85">
    <cfRule type="duplicateValues" dxfId="92" priority="102"/>
  </conditionalFormatting>
  <conditionalFormatting sqref="E85">
    <cfRule type="duplicateValues" dxfId="91" priority="103"/>
  </conditionalFormatting>
  <conditionalFormatting sqref="E82">
    <cfRule type="duplicateValues" dxfId="90" priority="83"/>
  </conditionalFormatting>
  <conditionalFormatting sqref="E82">
    <cfRule type="duplicateValues" dxfId="89" priority="84"/>
  </conditionalFormatting>
  <conditionalFormatting sqref="E82">
    <cfRule type="duplicateValues" dxfId="88" priority="85"/>
  </conditionalFormatting>
  <conditionalFormatting sqref="E82">
    <cfRule type="duplicateValues" dxfId="87" priority="86"/>
  </conditionalFormatting>
  <conditionalFormatting sqref="E82">
    <cfRule type="duplicateValues" dxfId="86" priority="87"/>
  </conditionalFormatting>
  <conditionalFormatting sqref="E79">
    <cfRule type="duplicateValues" dxfId="85" priority="114"/>
  </conditionalFormatting>
  <conditionalFormatting sqref="E47">
    <cfRule type="duplicateValues" dxfId="84" priority="72"/>
  </conditionalFormatting>
  <conditionalFormatting sqref="E47">
    <cfRule type="duplicateValues" dxfId="83" priority="71"/>
  </conditionalFormatting>
  <conditionalFormatting sqref="E43:E47">
    <cfRule type="duplicateValues" dxfId="82" priority="70"/>
  </conditionalFormatting>
  <conditionalFormatting sqref="E43:E47">
    <cfRule type="duplicateValues" dxfId="81" priority="68"/>
    <cfRule type="duplicateValues" dxfId="80" priority="69"/>
  </conditionalFormatting>
  <conditionalFormatting sqref="E43">
    <cfRule type="duplicateValues" dxfId="79" priority="73"/>
  </conditionalFormatting>
  <conditionalFormatting sqref="E44:E46">
    <cfRule type="duplicateValues" dxfId="78" priority="74"/>
  </conditionalFormatting>
  <conditionalFormatting sqref="E43:E46">
    <cfRule type="duplicateValues" dxfId="77" priority="75"/>
  </conditionalFormatting>
  <conditionalFormatting sqref="E43:E47">
    <cfRule type="duplicateValues" dxfId="76" priority="76"/>
  </conditionalFormatting>
  <conditionalFormatting sqref="E17">
    <cfRule type="duplicateValues" dxfId="75" priority="64"/>
  </conditionalFormatting>
  <conditionalFormatting sqref="E18">
    <cfRule type="duplicateValues" dxfId="74" priority="63"/>
  </conditionalFormatting>
  <conditionalFormatting sqref="E18">
    <cfRule type="duplicateValues" dxfId="73" priority="62"/>
  </conditionalFormatting>
  <conditionalFormatting sqref="E19 E21">
    <cfRule type="duplicateValues" dxfId="72" priority="61"/>
  </conditionalFormatting>
  <conditionalFormatting sqref="E20">
    <cfRule type="duplicateValues" dxfId="71" priority="60"/>
  </conditionalFormatting>
  <conditionalFormatting sqref="E20">
    <cfRule type="duplicateValues" dxfId="70" priority="59"/>
  </conditionalFormatting>
  <conditionalFormatting sqref="E22">
    <cfRule type="duplicateValues" dxfId="69" priority="58"/>
  </conditionalFormatting>
  <conditionalFormatting sqref="E22">
    <cfRule type="duplicateValues" dxfId="68" priority="57"/>
  </conditionalFormatting>
  <conditionalFormatting sqref="E24">
    <cfRule type="duplicateValues" dxfId="67" priority="56"/>
  </conditionalFormatting>
  <conditionalFormatting sqref="E24">
    <cfRule type="duplicateValues" dxfId="66" priority="55"/>
  </conditionalFormatting>
  <conditionalFormatting sqref="E23">
    <cfRule type="duplicateValues" dxfId="65" priority="54"/>
  </conditionalFormatting>
  <conditionalFormatting sqref="E23">
    <cfRule type="duplicateValues" dxfId="64" priority="53"/>
  </conditionalFormatting>
  <conditionalFormatting sqref="E17:E24">
    <cfRule type="duplicateValues" dxfId="63" priority="52"/>
  </conditionalFormatting>
  <conditionalFormatting sqref="E25">
    <cfRule type="duplicateValues" dxfId="62" priority="51"/>
  </conditionalFormatting>
  <conditionalFormatting sqref="E25">
    <cfRule type="duplicateValues" dxfId="61" priority="50"/>
  </conditionalFormatting>
  <conditionalFormatting sqref="E17:E26">
    <cfRule type="duplicateValues" dxfId="60" priority="48"/>
    <cfRule type="duplicateValues" dxfId="59" priority="49"/>
  </conditionalFormatting>
  <conditionalFormatting sqref="E26">
    <cfRule type="duplicateValues" dxfId="58" priority="65"/>
  </conditionalFormatting>
  <conditionalFormatting sqref="E17:E21">
    <cfRule type="duplicateValues" dxfId="57" priority="66"/>
  </conditionalFormatting>
  <conditionalFormatting sqref="E17:E24">
    <cfRule type="duplicateValues" dxfId="56" priority="67"/>
  </conditionalFormatting>
  <conditionalFormatting sqref="E38:E39 E41">
    <cfRule type="duplicateValues" dxfId="55" priority="44"/>
  </conditionalFormatting>
  <conditionalFormatting sqref="E40">
    <cfRule type="duplicateValues" dxfId="54" priority="43"/>
  </conditionalFormatting>
  <conditionalFormatting sqref="E40">
    <cfRule type="duplicateValues" dxfId="53" priority="42"/>
  </conditionalFormatting>
  <conditionalFormatting sqref="E36">
    <cfRule type="duplicateValues" dxfId="52" priority="41"/>
  </conditionalFormatting>
  <conditionalFormatting sqref="E36">
    <cfRule type="duplicateValues" dxfId="51" priority="40"/>
  </conditionalFormatting>
  <conditionalFormatting sqref="E36 E38:E41">
    <cfRule type="duplicateValues" dxfId="50" priority="39"/>
  </conditionalFormatting>
  <conditionalFormatting sqref="E36:E41">
    <cfRule type="duplicateValues" dxfId="49" priority="37"/>
    <cfRule type="duplicateValues" dxfId="48" priority="38"/>
  </conditionalFormatting>
  <conditionalFormatting sqref="E37">
    <cfRule type="duplicateValues" dxfId="47" priority="45"/>
  </conditionalFormatting>
  <conditionalFormatting sqref="E38:E41">
    <cfRule type="duplicateValues" dxfId="46" priority="46"/>
  </conditionalFormatting>
  <conditionalFormatting sqref="E36">
    <cfRule type="duplicateValues" dxfId="45" priority="47"/>
  </conditionalFormatting>
  <conditionalFormatting sqref="E56:E57">
    <cfRule type="duplicateValues" dxfId="44" priority="33"/>
  </conditionalFormatting>
  <conditionalFormatting sqref="E56:E57">
    <cfRule type="duplicateValues" dxfId="43" priority="32"/>
  </conditionalFormatting>
  <conditionalFormatting sqref="E59">
    <cfRule type="duplicateValues" dxfId="42" priority="31"/>
  </conditionalFormatting>
  <conditionalFormatting sqref="E59">
    <cfRule type="duplicateValues" dxfId="41" priority="30"/>
  </conditionalFormatting>
  <conditionalFormatting sqref="E61">
    <cfRule type="duplicateValues" dxfId="40" priority="29"/>
  </conditionalFormatting>
  <conditionalFormatting sqref="E61">
    <cfRule type="duplicateValues" dxfId="39" priority="28"/>
  </conditionalFormatting>
  <conditionalFormatting sqref="E60">
    <cfRule type="duplicateValues" dxfId="38" priority="27"/>
  </conditionalFormatting>
  <conditionalFormatting sqref="E60">
    <cfRule type="duplicateValues" dxfId="37" priority="26"/>
  </conditionalFormatting>
  <conditionalFormatting sqref="E64">
    <cfRule type="duplicateValues" dxfId="36" priority="25"/>
  </conditionalFormatting>
  <conditionalFormatting sqref="E64">
    <cfRule type="duplicateValues" dxfId="35" priority="24"/>
  </conditionalFormatting>
  <conditionalFormatting sqref="E62:E63">
    <cfRule type="duplicateValues" dxfId="34" priority="23"/>
  </conditionalFormatting>
  <conditionalFormatting sqref="E62:E63">
    <cfRule type="duplicateValues" dxfId="33" priority="22"/>
  </conditionalFormatting>
  <conditionalFormatting sqref="E48:E52">
    <cfRule type="duplicateValues" dxfId="32" priority="21"/>
  </conditionalFormatting>
  <conditionalFormatting sqref="E48:E52">
    <cfRule type="duplicateValues" dxfId="31" priority="20"/>
  </conditionalFormatting>
  <conditionalFormatting sqref="E65">
    <cfRule type="duplicateValues" dxfId="30" priority="19"/>
  </conditionalFormatting>
  <conditionalFormatting sqref="E65">
    <cfRule type="duplicateValues" dxfId="29" priority="18"/>
  </conditionalFormatting>
  <conditionalFormatting sqref="E56:E57 E59:E65 E48:E52">
    <cfRule type="duplicateValues" dxfId="28" priority="17"/>
  </conditionalFormatting>
  <conditionalFormatting sqref="E56:E65 E48:E52">
    <cfRule type="duplicateValues" dxfId="27" priority="15"/>
    <cfRule type="duplicateValues" dxfId="26" priority="16"/>
  </conditionalFormatting>
  <conditionalFormatting sqref="E58">
    <cfRule type="duplicateValues" dxfId="25" priority="34"/>
  </conditionalFormatting>
  <conditionalFormatting sqref="E56:E57 E64 E59:E61">
    <cfRule type="duplicateValues" dxfId="24" priority="35"/>
  </conditionalFormatting>
  <conditionalFormatting sqref="E56:E57">
    <cfRule type="duplicateValues" dxfId="23" priority="36"/>
  </conditionalFormatting>
  <conditionalFormatting sqref="E74">
    <cfRule type="duplicateValues" dxfId="22" priority="10"/>
  </conditionalFormatting>
  <conditionalFormatting sqref="E75">
    <cfRule type="duplicateValues" dxfId="21" priority="9"/>
  </conditionalFormatting>
  <conditionalFormatting sqref="E75">
    <cfRule type="duplicateValues" dxfId="20" priority="8"/>
  </conditionalFormatting>
  <conditionalFormatting sqref="E76">
    <cfRule type="duplicateValues" dxfId="19" priority="7"/>
  </conditionalFormatting>
  <conditionalFormatting sqref="E76">
    <cfRule type="duplicateValues" dxfId="18" priority="6"/>
  </conditionalFormatting>
  <conditionalFormatting sqref="E77">
    <cfRule type="duplicateValues" dxfId="17" priority="5"/>
  </conditionalFormatting>
  <conditionalFormatting sqref="E77">
    <cfRule type="duplicateValues" dxfId="16" priority="4"/>
  </conditionalFormatting>
  <conditionalFormatting sqref="E74:E77">
    <cfRule type="duplicateValues" dxfId="15" priority="3"/>
  </conditionalFormatting>
  <conditionalFormatting sqref="E74:E77">
    <cfRule type="duplicateValues" dxfId="14" priority="1"/>
    <cfRule type="duplicateValues" dxfId="13" priority="2"/>
  </conditionalFormatting>
  <conditionalFormatting sqref="E74:E76">
    <cfRule type="duplicateValues" dxfId="12" priority="11"/>
  </conditionalFormatting>
  <conditionalFormatting sqref="E74:E76">
    <cfRule type="duplicateValues" dxfId="11" priority="12"/>
  </conditionalFormatting>
  <conditionalFormatting sqref="E15:E16">
    <cfRule type="duplicateValues" dxfId="10" priority="144"/>
  </conditionalFormatting>
  <conditionalFormatting sqref="E35 E31:E32">
    <cfRule type="duplicateValues" dxfId="9" priority="150"/>
  </conditionalFormatting>
  <conditionalFormatting sqref="E27:E35 E7:E14 E42">
    <cfRule type="duplicateValues" dxfId="8" priority="151"/>
  </conditionalFormatting>
  <conditionalFormatting sqref="E66:E73">
    <cfRule type="duplicateValues" dxfId="7" priority="153"/>
  </conditionalFormatting>
  <conditionalFormatting sqref="E78 E53:E55 E7:E14 E27:E35 E42">
    <cfRule type="duplicateValues" dxfId="6" priority="156"/>
  </conditionalFormatting>
  <conditionalFormatting sqref="E78 E9 E34:E35 E11:E14 E53:E55 E27:E32 E42">
    <cfRule type="duplicateValues" dxfId="5" priority="161"/>
  </conditionalFormatting>
  <printOptions horizontalCentered="1"/>
  <pageMargins left="0.2" right="0.2" top="0.25" bottom="0.2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H32" sqref="H31:H32"/>
    </sheetView>
  </sheetViews>
  <sheetFormatPr defaultColWidth="9.125" defaultRowHeight="12.75" x14ac:dyDescent="0.2"/>
  <cols>
    <col min="1" max="1" width="4.375" style="54" bestFit="1" customWidth="1"/>
    <col min="2" max="2" width="28.375" style="55" customWidth="1"/>
    <col min="3" max="3" width="6.375" style="54" customWidth="1"/>
    <col min="4" max="4" width="6.125" style="54" customWidth="1"/>
    <col min="5" max="5" width="13.25" style="56" customWidth="1"/>
    <col min="6" max="6" width="10" style="56" customWidth="1"/>
    <col min="7" max="7" width="10.625" style="58" customWidth="1"/>
    <col min="8" max="8" width="9.875" style="57" bestFit="1" customWidth="1"/>
    <col min="9" max="9" width="17.5" style="54" customWidth="1"/>
    <col min="10" max="10" width="9.125" style="54"/>
    <col min="11" max="11" width="14" style="59" customWidth="1"/>
    <col min="12" max="12" width="9.125" style="40"/>
    <col min="13" max="13" width="10.375" style="40" bestFit="1" customWidth="1"/>
    <col min="14" max="16384" width="9.125" style="40"/>
  </cols>
  <sheetData>
    <row r="1" spans="1:13" s="1" customFormat="1" x14ac:dyDescent="0.2">
      <c r="A1" s="83" t="s">
        <v>0</v>
      </c>
      <c r="B1" s="83"/>
      <c r="C1" s="83"/>
      <c r="D1" s="83"/>
      <c r="E1" s="83"/>
      <c r="F1" s="67"/>
      <c r="G1" s="2"/>
    </row>
    <row r="2" spans="1:13" s="1" customFormat="1" x14ac:dyDescent="0.2">
      <c r="A2" s="84" t="s">
        <v>1</v>
      </c>
      <c r="B2" s="84"/>
      <c r="C2" s="84"/>
      <c r="D2" s="84"/>
      <c r="E2" s="84"/>
      <c r="F2" s="67"/>
      <c r="G2" s="2"/>
    </row>
    <row r="3" spans="1:13" s="1" customFormat="1" x14ac:dyDescent="0.2">
      <c r="A3" s="84" t="s">
        <v>225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3" s="1" customFormat="1" x14ac:dyDescent="0.2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3" s="5" customFormat="1" ht="25.5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68" t="s">
        <v>7</v>
      </c>
      <c r="G5" s="4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M5" s="6"/>
    </row>
    <row r="6" spans="1:13" s="5" customFormat="1" x14ac:dyDescent="0.2">
      <c r="A6" s="7"/>
      <c r="B6" s="7" t="s">
        <v>13</v>
      </c>
      <c r="C6" s="7"/>
      <c r="D6" s="7"/>
      <c r="E6" s="7"/>
      <c r="F6" s="7"/>
      <c r="G6" s="8">
        <f>SUM(G7:G8)</f>
        <v>88824488</v>
      </c>
      <c r="H6" s="8">
        <f>SUM(H7:H8)</f>
        <v>0</v>
      </c>
      <c r="I6" s="7"/>
      <c r="J6" s="7"/>
      <c r="K6" s="9"/>
    </row>
    <row r="7" spans="1:13" s="16" customFormat="1" ht="38.25" x14ac:dyDescent="0.2">
      <c r="A7" s="10">
        <v>1</v>
      </c>
      <c r="B7" s="22" t="s">
        <v>58</v>
      </c>
      <c r="C7" s="11" t="s">
        <v>21</v>
      </c>
      <c r="D7" s="11">
        <v>1</v>
      </c>
      <c r="E7" s="23" t="s">
        <v>59</v>
      </c>
      <c r="F7" s="69" t="str">
        <f>VLOOKUP(E7,[1]Sheet1!$B$3:$F$98,5,0)</f>
        <v>30-11-2009</v>
      </c>
      <c r="G7" s="13">
        <f>VLOOKUP(E7,[1]Sheet1!$B$3:$F$98,3,0)</f>
        <v>45998088</v>
      </c>
      <c r="H7" s="13">
        <f>VLOOKUP(E7,[1]Sheet1!$B$3:$F$98,4,0)</f>
        <v>0</v>
      </c>
      <c r="I7" s="14" t="s">
        <v>60</v>
      </c>
      <c r="J7" s="14" t="s">
        <v>61</v>
      </c>
      <c r="K7" s="15"/>
    </row>
    <row r="8" spans="1:13" s="16" customFormat="1" ht="25.5" x14ac:dyDescent="0.2">
      <c r="A8" s="10">
        <v>2</v>
      </c>
      <c r="B8" s="22" t="s">
        <v>62</v>
      </c>
      <c r="C8" s="11" t="s">
        <v>21</v>
      </c>
      <c r="D8" s="11">
        <v>1</v>
      </c>
      <c r="E8" s="24" t="s">
        <v>63</v>
      </c>
      <c r="F8" s="69" t="str">
        <f>VLOOKUP(E8,[1]Sheet1!$B$3:$F$98,5,0)</f>
        <v>10-12-2008</v>
      </c>
      <c r="G8" s="13">
        <f>VLOOKUP(E8,[1]Sheet1!$B$3:$F$98,3,0)</f>
        <v>42826400</v>
      </c>
      <c r="H8" s="13">
        <f>VLOOKUP(E8,[1]Sheet1!$B$3:$F$98,4,0)</f>
        <v>0</v>
      </c>
      <c r="I8" s="14" t="s">
        <v>41</v>
      </c>
      <c r="J8" s="14" t="s">
        <v>61</v>
      </c>
      <c r="K8" s="15"/>
    </row>
    <row r="9" spans="1:13" s="1" customFormat="1" x14ac:dyDescent="0.2">
      <c r="A9" s="7" t="s">
        <v>75</v>
      </c>
      <c r="B9" s="7" t="s">
        <v>76</v>
      </c>
      <c r="C9" s="7"/>
      <c r="D9" s="30"/>
      <c r="E9" s="7"/>
      <c r="F9" s="7"/>
      <c r="G9" s="31">
        <f>SUM(G10:G12)</f>
        <v>1170000</v>
      </c>
      <c r="H9" s="31">
        <f>SUM(H10:H12)</f>
        <v>0</v>
      </c>
      <c r="I9" s="7"/>
      <c r="J9" s="7"/>
      <c r="K9" s="9"/>
    </row>
    <row r="10" spans="1:13" s="34" customFormat="1" ht="38.25" x14ac:dyDescent="0.2">
      <c r="A10" s="32">
        <v>1</v>
      </c>
      <c r="B10" s="11" t="s">
        <v>77</v>
      </c>
      <c r="C10" s="11" t="s">
        <v>21</v>
      </c>
      <c r="D10" s="11">
        <v>1</v>
      </c>
      <c r="E10" s="11" t="s">
        <v>78</v>
      </c>
      <c r="F10" s="69" t="str">
        <f>VLOOKUP(E10,[1]Sheet1!$B$3:$F$98,5,0)</f>
        <v>23-03-2010</v>
      </c>
      <c r="G10" s="13">
        <f>VLOOKUP(E10,[1]Sheet1!$B$3:$F$98,3,0)</f>
        <v>1170000</v>
      </c>
      <c r="H10" s="13">
        <f>VLOOKUP(E10,[1]Sheet1!$B$3:$F$98,4,0)</f>
        <v>0</v>
      </c>
      <c r="I10" s="14" t="s">
        <v>79</v>
      </c>
      <c r="J10" s="25" t="s">
        <v>61</v>
      </c>
      <c r="K10" s="33"/>
    </row>
    <row r="11" spans="1:13" s="16" customFormat="1" ht="89.25" x14ac:dyDescent="0.2">
      <c r="A11" s="32">
        <v>2</v>
      </c>
      <c r="B11" s="36" t="s">
        <v>139</v>
      </c>
      <c r="C11" s="11" t="s">
        <v>21</v>
      </c>
      <c r="D11" s="11">
        <v>1</v>
      </c>
      <c r="E11" s="29"/>
      <c r="F11" s="69"/>
      <c r="G11" s="13"/>
      <c r="H11" s="13"/>
      <c r="I11" s="14" t="s">
        <v>140</v>
      </c>
      <c r="J11" s="14" t="s">
        <v>141</v>
      </c>
      <c r="K11" s="15"/>
    </row>
    <row r="12" spans="1:13" s="16" customFormat="1" ht="89.25" x14ac:dyDescent="0.2">
      <c r="A12" s="32">
        <v>3</v>
      </c>
      <c r="B12" s="36" t="s">
        <v>142</v>
      </c>
      <c r="C12" s="11" t="s">
        <v>21</v>
      </c>
      <c r="D12" s="11">
        <v>1</v>
      </c>
      <c r="E12" s="29"/>
      <c r="F12" s="69"/>
      <c r="G12" s="13"/>
      <c r="H12" s="13"/>
      <c r="I12" s="14" t="s">
        <v>140</v>
      </c>
      <c r="J12" s="14" t="s">
        <v>141</v>
      </c>
      <c r="K12" s="15"/>
    </row>
    <row r="13" spans="1:13" x14ac:dyDescent="0.2">
      <c r="A13" s="85" t="s">
        <v>143</v>
      </c>
      <c r="B13" s="86"/>
      <c r="C13" s="86"/>
      <c r="D13" s="86"/>
      <c r="E13" s="86"/>
      <c r="F13" s="87"/>
      <c r="G13" s="37">
        <f>+G9+G6</f>
        <v>89994488</v>
      </c>
      <c r="H13" s="37">
        <f>+H9+H6</f>
        <v>0</v>
      </c>
      <c r="I13" s="38"/>
      <c r="J13" s="38"/>
      <c r="K13" s="39"/>
    </row>
    <row r="14" spans="1:13" x14ac:dyDescent="0.2">
      <c r="A14" s="41"/>
      <c r="B14" s="41"/>
      <c r="C14" s="41"/>
      <c r="D14" s="41"/>
      <c r="E14" s="41"/>
      <c r="F14" s="72"/>
      <c r="G14" s="42"/>
      <c r="H14" s="42"/>
      <c r="I14" s="43"/>
      <c r="J14" s="43"/>
      <c r="K14" s="44"/>
    </row>
    <row r="15" spans="1:13" s="47" customFormat="1" ht="15.75" customHeight="1" x14ac:dyDescent="0.25">
      <c r="A15" s="45"/>
      <c r="B15" s="45" t="s">
        <v>144</v>
      </c>
      <c r="C15" s="45"/>
      <c r="D15" s="45"/>
      <c r="E15" s="45"/>
      <c r="F15" s="73" t="s">
        <v>145</v>
      </c>
      <c r="G15" s="46"/>
      <c r="H15" s="45"/>
      <c r="I15" s="45"/>
      <c r="J15" s="45" t="s">
        <v>146</v>
      </c>
    </row>
    <row r="21" spans="1:11" s="53" customFormat="1" ht="25.5" customHeight="1" x14ac:dyDescent="0.2">
      <c r="A21" s="48"/>
      <c r="B21" s="49" t="s">
        <v>147</v>
      </c>
      <c r="C21" s="48"/>
      <c r="D21" s="48"/>
      <c r="E21" s="88" t="s">
        <v>148</v>
      </c>
      <c r="F21" s="88"/>
      <c r="G21" s="88"/>
      <c r="H21" s="88"/>
      <c r="I21" s="48"/>
      <c r="J21" s="82" t="s">
        <v>150</v>
      </c>
      <c r="K21" s="82"/>
    </row>
  </sheetData>
  <mergeCells count="7">
    <mergeCell ref="J21:K21"/>
    <mergeCell ref="E21:H21"/>
    <mergeCell ref="A1:E1"/>
    <mergeCell ref="A2:E2"/>
    <mergeCell ref="A3:K3"/>
    <mergeCell ref="A4:K4"/>
    <mergeCell ref="A13:F13"/>
  </mergeCells>
  <conditionalFormatting sqref="E7">
    <cfRule type="duplicateValues" dxfId="4" priority="97"/>
  </conditionalFormatting>
  <conditionalFormatting sqref="E7">
    <cfRule type="duplicateValues" dxfId="3" priority="98"/>
  </conditionalFormatting>
  <conditionalFormatting sqref="E8">
    <cfRule type="duplicateValues" dxfId="2" priority="96"/>
  </conditionalFormatting>
  <conditionalFormatting sqref="E8">
    <cfRule type="duplicateValues" dxfId="1" priority="99"/>
  </conditionalFormatting>
  <conditionalFormatting sqref="E10">
    <cfRule type="duplicateValues" dxfId="0" priority="154"/>
  </conditionalFormatting>
  <printOptions horizontalCentered="1"/>
  <pageMargins left="0.2" right="0.2" top="0.25" bottom="0.2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Thanh ly </vt:lpstr>
      <vt:lpstr>Tieu huy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Thi. Thuy</dc:creator>
  <cp:lastModifiedBy>Nguyen Thi. Thuy</cp:lastModifiedBy>
  <cp:lastPrinted>2017-04-18T08:33:57Z</cp:lastPrinted>
  <dcterms:created xsi:type="dcterms:W3CDTF">2017-02-24T08:44:44Z</dcterms:created>
  <dcterms:modified xsi:type="dcterms:W3CDTF">2017-05-31T02:48:59Z</dcterms:modified>
</cp:coreProperties>
</file>